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5년\1. 2025년 경기도박물관 계약\83.경기도박물관 지하1층 유휴공간 리모델링의 소방설비공사 조달청 입찰\입찰공고문\"/>
    </mc:Choice>
  </mc:AlternateContent>
  <xr:revisionPtr revIDLastSave="0" documentId="13_ncr:1_{2C68EEF5-70AD-44B1-9643-2D8F24C59ACD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원가계산서(총괄)" sheetId="23" r:id="rId1"/>
    <sheet name="원가계산서(전기)" sheetId="16" r:id="rId2"/>
    <sheet name="총괄표(전기)" sheetId="11" r:id="rId3"/>
    <sheet name="내역서(전기)" sheetId="10" r:id="rId4"/>
    <sheet name="일대목차(전기)" sheetId="12" r:id="rId5"/>
    <sheet name="일위대가(전기)" sheetId="9" r:id="rId6"/>
    <sheet name="일위노임(전기)" sheetId="15" r:id="rId7"/>
    <sheet name="합산자재" sheetId="6" state="hidden" r:id="rId8"/>
    <sheet name="단가조사(전기)" sheetId="7" r:id="rId9"/>
    <sheet name="원가계산서(기계)" sheetId="17" r:id="rId10"/>
    <sheet name="집계표(기계)" sheetId="18" r:id="rId11"/>
    <sheet name="내역서(기계)" sheetId="19" r:id="rId12"/>
    <sheet name="일위대가목록(기계)" sheetId="20" r:id="rId13"/>
    <sheet name="일위대가(기계)" sheetId="21" r:id="rId14"/>
    <sheet name="단가대비표(기계)" sheetId="22" r:id="rId15"/>
    <sheet name="옵션" sheetId="5" state="hidden" r:id="rId16"/>
    <sheet name="사용설명" sheetId="14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</externalReferences>
  <definedNames>
    <definedName name="__A82319" localSheetId="0">#REF!</definedName>
    <definedName name="__A82319">#REF!</definedName>
    <definedName name="_0" localSheetId="0">[1]직재!#REF!</definedName>
    <definedName name="_0">[1]직재!#REF!</definedName>
    <definedName name="_1" localSheetId="0">[2]I一般比!#REF!</definedName>
    <definedName name="_1">[2]I一般比!#REF!</definedName>
    <definedName name="_1._PANEL_BD.__LP___1" localSheetId="0">#REF!</definedName>
    <definedName name="_1._PANEL_BD.__LP___1">#REF!</definedName>
    <definedName name="_1.가_설_공_사" localSheetId="0">#REF!</definedName>
    <definedName name="_1.가_설_공_사">#REF!</definedName>
    <definedName name="_1.수원시설" localSheetId="0">#REF!</definedName>
    <definedName name="_1.수원시설">#REF!</definedName>
    <definedName name="_1_1제당" localSheetId="0">#REF!</definedName>
    <definedName name="_1_1제당">#REF!</definedName>
    <definedName name="_1_2취수탑" localSheetId="0">#REF!</definedName>
    <definedName name="_1_2취수탑">#REF!</definedName>
    <definedName name="_1_3_취수탑조정실" localSheetId="0">#REF!</definedName>
    <definedName name="_1_3_취수탑조정실">#REF!</definedName>
    <definedName name="_1_4_도교" localSheetId="0">#REF!</definedName>
    <definedName name="_1_4_도교">#REF!</definedName>
    <definedName name="_1_5통관" localSheetId="0">#REF!</definedName>
    <definedName name="_1_5통관">#REF!</definedName>
    <definedName name="_1_7_여수토방수로" localSheetId="0">#REF!</definedName>
    <definedName name="_1_7_여수토방수로">#REF!</definedName>
    <definedName name="_1_8_그라우팅" localSheetId="0">#REF!</definedName>
    <definedName name="_1_8_그라우팅">#REF!</definedName>
    <definedName name="_10">#N/A</definedName>
    <definedName name="_10._사급자재대" localSheetId="0">#REF!</definedName>
    <definedName name="_10._사급자재대">#REF!</definedName>
    <definedName name="_10.수_장_공_사" localSheetId="0">#REF!</definedName>
    <definedName name="_10.수_장_공_사">#REF!</definedName>
    <definedName name="_10_3_0Crite" localSheetId="0">#REF!</definedName>
    <definedName name="_10_3_0Crite">#REF!</definedName>
    <definedName name="_10000" localSheetId="0">[3]misc!#REF!</definedName>
    <definedName name="_10000">[3]misc!#REF!</definedName>
    <definedName name="_11">#N/A</definedName>
    <definedName name="_11.타일및_석공사" localSheetId="0">#REF!</definedName>
    <definedName name="_11.타일및_석공사">#REF!</definedName>
    <definedName name="_11000" localSheetId="0">[3]misc!#REF!</definedName>
    <definedName name="_11000">[3]misc!#REF!</definedName>
    <definedName name="_11100" localSheetId="0">[3]misc!#REF!</definedName>
    <definedName name="_11100">[3]misc!#REF!</definedName>
    <definedName name="_11101" localSheetId="0">[3]misc!#REF!</definedName>
    <definedName name="_11101">[3]misc!#REF!</definedName>
    <definedName name="_11102" localSheetId="0">[3]misc!#REF!</definedName>
    <definedName name="_11102">[3]misc!#REF!</definedName>
    <definedName name="_11103" localSheetId="0">[3]misc!#REF!</definedName>
    <definedName name="_11103">[3]misc!#REF!</definedName>
    <definedName name="_11104" localSheetId="0">[3]misc!#REF!</definedName>
    <definedName name="_11104">[3]misc!#REF!</definedName>
    <definedName name="_11105" localSheetId="0">[3]misc!#REF!</definedName>
    <definedName name="_11105">[3]misc!#REF!</definedName>
    <definedName name="_11106" localSheetId="0">[3]misc!#REF!</definedName>
    <definedName name="_11106">[3]misc!#REF!</definedName>
    <definedName name="_11107" localSheetId="0">[3]misc!#REF!</definedName>
    <definedName name="_11107">[3]misc!#REF!</definedName>
    <definedName name="_11108" localSheetId="0">[3]misc!#REF!</definedName>
    <definedName name="_11108">[3]misc!#REF!</definedName>
    <definedName name="_11109" localSheetId="0">[3]misc!#REF!</definedName>
    <definedName name="_11109">[3]misc!#REF!</definedName>
    <definedName name="_11200" localSheetId="0">[3]misc!#REF!</definedName>
    <definedName name="_11200">[3]misc!#REF!</definedName>
    <definedName name="_11201" localSheetId="0">[3]misc!#REF!</definedName>
    <definedName name="_11201">[3]misc!#REF!</definedName>
    <definedName name="_11202" localSheetId="0">[3]misc!#REF!</definedName>
    <definedName name="_11202">[3]misc!#REF!</definedName>
    <definedName name="_11203" localSheetId="0">[3]misc!#REF!</definedName>
    <definedName name="_11203">[3]misc!#REF!</definedName>
    <definedName name="_11204" localSheetId="0">[3]misc!#REF!</definedName>
    <definedName name="_11204">[3]misc!#REF!</definedName>
    <definedName name="_11205" localSheetId="0">[3]misc!#REF!</definedName>
    <definedName name="_11205">[3]misc!#REF!</definedName>
    <definedName name="_11206" localSheetId="0">[3]misc!#REF!</definedName>
    <definedName name="_11206">[3]misc!#REF!</definedName>
    <definedName name="_11207" localSheetId="0">[3]misc!#REF!</definedName>
    <definedName name="_11207">[3]misc!#REF!</definedName>
    <definedName name="_11208" localSheetId="0">[3]misc!#REF!</definedName>
    <definedName name="_11208">[3]misc!#REF!</definedName>
    <definedName name="_11209" localSheetId="0">[3]misc!#REF!</definedName>
    <definedName name="_11209">[3]misc!#REF!</definedName>
    <definedName name="_11300" localSheetId="0">[3]misc!#REF!</definedName>
    <definedName name="_11300">[3]misc!#REF!</definedName>
    <definedName name="_11310" localSheetId="0">[3]misc!#REF!</definedName>
    <definedName name="_11310">[3]misc!#REF!</definedName>
    <definedName name="_11311" localSheetId="0">[3]misc!#REF!</definedName>
    <definedName name="_11311">[3]misc!#REF!</definedName>
    <definedName name="_11312" localSheetId="0">[3]misc!#REF!</definedName>
    <definedName name="_11312">[3]misc!#REF!</definedName>
    <definedName name="_11313" localSheetId="0">[3]misc!#REF!</definedName>
    <definedName name="_11313">[3]misc!#REF!</definedName>
    <definedName name="_11320" localSheetId="0">[3]misc!#REF!</definedName>
    <definedName name="_11320">[3]misc!#REF!</definedName>
    <definedName name="_11321" localSheetId="0">[3]misc!#REF!</definedName>
    <definedName name="_11321">[3]misc!#REF!</definedName>
    <definedName name="_11322" localSheetId="0">[3]misc!#REF!</definedName>
    <definedName name="_11322">[3]misc!#REF!</definedName>
    <definedName name="_11323" localSheetId="0">[3]misc!#REF!</definedName>
    <definedName name="_11323">[3]misc!#REF!</definedName>
    <definedName name="_11400" localSheetId="0">[3]misc!#REF!</definedName>
    <definedName name="_11400">[3]misc!#REF!</definedName>
    <definedName name="_11410" localSheetId="0">[3]misc!#REF!</definedName>
    <definedName name="_11410">[3]misc!#REF!</definedName>
    <definedName name="_11411" localSheetId="0">[3]misc!#REF!</definedName>
    <definedName name="_11411">[3]misc!#REF!</definedName>
    <definedName name="_11412" localSheetId="0">[3]misc!#REF!</definedName>
    <definedName name="_11412">[3]misc!#REF!</definedName>
    <definedName name="_11413" localSheetId="0">[3]misc!#REF!</definedName>
    <definedName name="_11413">[3]misc!#REF!</definedName>
    <definedName name="_11414" localSheetId="0">[3]misc!#REF!</definedName>
    <definedName name="_11414">[3]misc!#REF!</definedName>
    <definedName name="_11415" localSheetId="0">[3]misc!#REF!</definedName>
    <definedName name="_11415">[3]misc!#REF!</definedName>
    <definedName name="_11416" localSheetId="0">[3]misc!#REF!</definedName>
    <definedName name="_11416">[3]misc!#REF!</definedName>
    <definedName name="_11417" localSheetId="0">[3]misc!#REF!</definedName>
    <definedName name="_11417">[3]misc!#REF!</definedName>
    <definedName name="_11418" localSheetId="0">[3]misc!#REF!</definedName>
    <definedName name="_11418">[3]misc!#REF!</definedName>
    <definedName name="_11419" localSheetId="0">[3]misc!#REF!</definedName>
    <definedName name="_11419">[3]misc!#REF!</definedName>
    <definedName name="_11420" localSheetId="0">[3]misc!#REF!</definedName>
    <definedName name="_11420">[3]misc!#REF!</definedName>
    <definedName name="_11421" localSheetId="0">[3]misc!#REF!</definedName>
    <definedName name="_11421">[3]misc!#REF!</definedName>
    <definedName name="_11422" localSheetId="0">[3]misc!#REF!</definedName>
    <definedName name="_11422">[3]misc!#REF!</definedName>
    <definedName name="_11423" localSheetId="0">[3]misc!#REF!</definedName>
    <definedName name="_11423">[3]misc!#REF!</definedName>
    <definedName name="_11424" localSheetId="0">[3]misc!#REF!</definedName>
    <definedName name="_11424">[3]misc!#REF!</definedName>
    <definedName name="_11425" localSheetId="0">[3]misc!#REF!</definedName>
    <definedName name="_11425">[3]misc!#REF!</definedName>
    <definedName name="_11426" localSheetId="0">[3]misc!#REF!</definedName>
    <definedName name="_11426">[3]misc!#REF!</definedName>
    <definedName name="_11427" localSheetId="0">[3]misc!#REF!</definedName>
    <definedName name="_11427">[3]misc!#REF!</definedName>
    <definedName name="_11428" localSheetId="0">[3]misc!#REF!</definedName>
    <definedName name="_11428">[3]misc!#REF!</definedName>
    <definedName name="_11429" localSheetId="0">[3]misc!#REF!</definedName>
    <definedName name="_11429">[3]misc!#REF!</definedName>
    <definedName name="_11430" localSheetId="0">[3]misc!#REF!</definedName>
    <definedName name="_11430">[3]misc!#REF!</definedName>
    <definedName name="_11431" localSheetId="0">[3]misc!#REF!</definedName>
    <definedName name="_11431">[3]misc!#REF!</definedName>
    <definedName name="_11432" localSheetId="0">[3]misc!#REF!</definedName>
    <definedName name="_11432">[3]misc!#REF!</definedName>
    <definedName name="_11433" localSheetId="0">[3]misc!#REF!</definedName>
    <definedName name="_11433">[3]misc!#REF!</definedName>
    <definedName name="_11434" localSheetId="0">[3]misc!#REF!</definedName>
    <definedName name="_11434">[3]misc!#REF!</definedName>
    <definedName name="_11435" localSheetId="0">[3]misc!#REF!</definedName>
    <definedName name="_11435">[3]misc!#REF!</definedName>
    <definedName name="_11436" localSheetId="0">[3]misc!#REF!</definedName>
    <definedName name="_11436">[3]misc!#REF!</definedName>
    <definedName name="_11437" localSheetId="0">[3]misc!#REF!</definedName>
    <definedName name="_11437">[3]misc!#REF!</definedName>
    <definedName name="_11438" localSheetId="0">[3]misc!#REF!</definedName>
    <definedName name="_11438">[3]misc!#REF!</definedName>
    <definedName name="_11439" localSheetId="0">[3]misc!#REF!</definedName>
    <definedName name="_11439">[3]misc!#REF!</definedName>
    <definedName name="_11440" localSheetId="0">[3]misc!#REF!</definedName>
    <definedName name="_11440">[3]misc!#REF!</definedName>
    <definedName name="_11441" localSheetId="0">[3]misc!#REF!</definedName>
    <definedName name="_11441">[3]misc!#REF!</definedName>
    <definedName name="_11442" localSheetId="0">[3]misc!#REF!</definedName>
    <definedName name="_11442">[3]misc!#REF!</definedName>
    <definedName name="_11443" localSheetId="0">[3]misc!#REF!</definedName>
    <definedName name="_11443">[3]misc!#REF!</definedName>
    <definedName name="_11444" localSheetId="0">[3]misc!#REF!</definedName>
    <definedName name="_11444">[3]misc!#REF!</definedName>
    <definedName name="_11445" localSheetId="0">[3]misc!#REF!</definedName>
    <definedName name="_11445">[3]misc!#REF!</definedName>
    <definedName name="_11446" localSheetId="0">[3]misc!#REF!</definedName>
    <definedName name="_11446">[3]misc!#REF!</definedName>
    <definedName name="_11447" localSheetId="0">[3]misc!#REF!</definedName>
    <definedName name="_11447">[3]misc!#REF!</definedName>
    <definedName name="_11448" localSheetId="0">[3]misc!#REF!</definedName>
    <definedName name="_11448">[3]misc!#REF!</definedName>
    <definedName name="_11449" localSheetId="0">[3]misc!#REF!</definedName>
    <definedName name="_11449">[3]misc!#REF!</definedName>
    <definedName name="_11500" localSheetId="0">[3]misc!#REF!</definedName>
    <definedName name="_11500">[3]misc!#REF!</definedName>
    <definedName name="_11510" localSheetId="0">[3]misc!#REF!</definedName>
    <definedName name="_11510">[3]misc!#REF!</definedName>
    <definedName name="_11511" localSheetId="0">[3]misc!#REF!</definedName>
    <definedName name="_11511">[3]misc!#REF!</definedName>
    <definedName name="_11512" localSheetId="0">[3]misc!#REF!</definedName>
    <definedName name="_11512">[3]misc!#REF!</definedName>
    <definedName name="_11513" localSheetId="0">[3]misc!#REF!</definedName>
    <definedName name="_11513">[3]misc!#REF!</definedName>
    <definedName name="_11514" localSheetId="0">[3]misc!#REF!</definedName>
    <definedName name="_11514">[3]misc!#REF!</definedName>
    <definedName name="_11515" localSheetId="0">[3]misc!#REF!</definedName>
    <definedName name="_11515">[3]misc!#REF!</definedName>
    <definedName name="_11516" localSheetId="0">[3]misc!#REF!</definedName>
    <definedName name="_11516">[3]misc!#REF!</definedName>
    <definedName name="_11517" localSheetId="0">[3]misc!#REF!</definedName>
    <definedName name="_11517">[3]misc!#REF!</definedName>
    <definedName name="_11518" localSheetId="0">[3]misc!#REF!</definedName>
    <definedName name="_11518">[3]misc!#REF!</definedName>
    <definedName name="_11519" localSheetId="0">[3]misc!#REF!</definedName>
    <definedName name="_11519">[3]misc!#REF!</definedName>
    <definedName name="_11520" localSheetId="0">[3]misc!#REF!</definedName>
    <definedName name="_11520">[3]misc!#REF!</definedName>
    <definedName name="_11521" localSheetId="0">[3]misc!#REF!</definedName>
    <definedName name="_11521">[3]misc!#REF!</definedName>
    <definedName name="_11522" localSheetId="0">[3]misc!#REF!</definedName>
    <definedName name="_11522">[3]misc!#REF!</definedName>
    <definedName name="_11523" localSheetId="0">[3]misc!#REF!</definedName>
    <definedName name="_11523">[3]misc!#REF!</definedName>
    <definedName name="_11524" localSheetId="0">[3]misc!#REF!</definedName>
    <definedName name="_11524">[3]misc!#REF!</definedName>
    <definedName name="_11525" localSheetId="0">[3]misc!#REF!</definedName>
    <definedName name="_11525">[3]misc!#REF!</definedName>
    <definedName name="_11526" localSheetId="0">[3]misc!#REF!</definedName>
    <definedName name="_11526">[3]misc!#REF!</definedName>
    <definedName name="_11527" localSheetId="0">[3]misc!#REF!</definedName>
    <definedName name="_11527">[3]misc!#REF!</definedName>
    <definedName name="_11528" localSheetId="0">[3]misc!#REF!</definedName>
    <definedName name="_11528">[3]misc!#REF!</definedName>
    <definedName name="_11529" localSheetId="0">[3]misc!#REF!</definedName>
    <definedName name="_11529">[3]misc!#REF!</definedName>
    <definedName name="_11600" localSheetId="0">[3]misc!#REF!</definedName>
    <definedName name="_11600">[3]misc!#REF!</definedName>
    <definedName name="_11601" localSheetId="0">[3]misc!#REF!</definedName>
    <definedName name="_11601">[3]misc!#REF!</definedName>
    <definedName name="_11602" localSheetId="0">[3]misc!#REF!</definedName>
    <definedName name="_11602">[3]misc!#REF!</definedName>
    <definedName name="_11603" localSheetId="0">[3]misc!#REF!</definedName>
    <definedName name="_11603">[3]misc!#REF!</definedName>
    <definedName name="_11604" localSheetId="0">[3]misc!#REF!</definedName>
    <definedName name="_11604">[3]misc!#REF!</definedName>
    <definedName name="_11605" localSheetId="0">[3]misc!#REF!</definedName>
    <definedName name="_11605">[3]misc!#REF!</definedName>
    <definedName name="_11606" localSheetId="0">[3]misc!#REF!</definedName>
    <definedName name="_11606">[3]misc!#REF!</definedName>
    <definedName name="_11607" localSheetId="0">[3]misc!#REF!</definedName>
    <definedName name="_11607">[3]misc!#REF!</definedName>
    <definedName name="_11608" localSheetId="0">[3]misc!#REF!</definedName>
    <definedName name="_11608">[3]misc!#REF!</definedName>
    <definedName name="_11609" localSheetId="0">[3]misc!#REF!</definedName>
    <definedName name="_11609">[3]misc!#REF!</definedName>
    <definedName name="_11700" localSheetId="0">[3]misc!#REF!</definedName>
    <definedName name="_11700">[3]misc!#REF!</definedName>
    <definedName name="_11701" localSheetId="0">[3]misc!#REF!</definedName>
    <definedName name="_11701">[3]misc!#REF!</definedName>
    <definedName name="_11702" localSheetId="0">[3]misc!#REF!</definedName>
    <definedName name="_11702">[3]misc!#REF!</definedName>
    <definedName name="_11703" localSheetId="0">[3]misc!#REF!</definedName>
    <definedName name="_11703">[3]misc!#REF!</definedName>
    <definedName name="_11704" localSheetId="0">[3]misc!#REF!</definedName>
    <definedName name="_11704">[3]misc!#REF!</definedName>
    <definedName name="_11705" localSheetId="0">[3]misc!#REF!</definedName>
    <definedName name="_11705">[3]misc!#REF!</definedName>
    <definedName name="_11706" localSheetId="0">[3]misc!#REF!</definedName>
    <definedName name="_11706">[3]misc!#REF!</definedName>
    <definedName name="_11707" localSheetId="0">[3]misc!#REF!</definedName>
    <definedName name="_11707">[3]misc!#REF!</definedName>
    <definedName name="_11708" localSheetId="0">[3]misc!#REF!</definedName>
    <definedName name="_11708">[3]misc!#REF!</definedName>
    <definedName name="_11709" localSheetId="0">[3]misc!#REF!</definedName>
    <definedName name="_11709">[3]misc!#REF!</definedName>
    <definedName name="_11710" localSheetId="0">[3]misc!#REF!</definedName>
    <definedName name="_11710">[3]misc!#REF!</definedName>
    <definedName name="_11800" localSheetId="0">[3]misc!#REF!</definedName>
    <definedName name="_11800">[3]misc!#REF!</definedName>
    <definedName name="_11801" localSheetId="0">[3]misc!#REF!</definedName>
    <definedName name="_11801">[3]misc!#REF!</definedName>
    <definedName name="_11802" localSheetId="0">[3]misc!#REF!</definedName>
    <definedName name="_11802">[3]misc!#REF!</definedName>
    <definedName name="_11803" localSheetId="0">[3]misc!#REF!</definedName>
    <definedName name="_11803">[3]misc!#REF!</definedName>
    <definedName name="_11804" localSheetId="0">[3]misc!#REF!</definedName>
    <definedName name="_11804">[3]misc!#REF!</definedName>
    <definedName name="_11805" localSheetId="0">[3]misc!#REF!</definedName>
    <definedName name="_11805">[3]misc!#REF!</definedName>
    <definedName name="_11806" localSheetId="0">[3]misc!#REF!</definedName>
    <definedName name="_11806">[3]misc!#REF!</definedName>
    <definedName name="_11807" localSheetId="0">[3]misc!#REF!</definedName>
    <definedName name="_11807">[3]misc!#REF!</definedName>
    <definedName name="_11808" localSheetId="0">[3]misc!#REF!</definedName>
    <definedName name="_11808">[3]misc!#REF!</definedName>
    <definedName name="_11809" localSheetId="0">[3]misc!#REF!</definedName>
    <definedName name="_11809">[3]misc!#REF!</definedName>
    <definedName name="_12">#N/A</definedName>
    <definedName name="_12.금_속_공_사" localSheetId="0">#REF!</definedName>
    <definedName name="_12.금_속_공_사">#REF!</definedName>
    <definedName name="_12_3_0Criteria" localSheetId="0">#REF!</definedName>
    <definedName name="_12_3_0Criteria">#REF!</definedName>
    <definedName name="_12000" localSheetId="0">[3]misc!#REF!</definedName>
    <definedName name="_12000">[3]misc!#REF!</definedName>
    <definedName name="_12100" localSheetId="0">[3]misc!#REF!</definedName>
    <definedName name="_12100">[3]misc!#REF!</definedName>
    <definedName name="_12101" localSheetId="0">[3]misc!#REF!</definedName>
    <definedName name="_12101">[3]misc!#REF!</definedName>
    <definedName name="_12102" localSheetId="0">[3]misc!#REF!</definedName>
    <definedName name="_12102">[3]misc!#REF!</definedName>
    <definedName name="_12103" localSheetId="0">[3]misc!#REF!</definedName>
    <definedName name="_12103">[3]misc!#REF!</definedName>
    <definedName name="_12104" localSheetId="0">[3]misc!#REF!</definedName>
    <definedName name="_12104">[3]misc!#REF!</definedName>
    <definedName name="_12105" localSheetId="0">[3]misc!#REF!</definedName>
    <definedName name="_12105">[3]misc!#REF!</definedName>
    <definedName name="_12106" localSheetId="0">[3]misc!#REF!</definedName>
    <definedName name="_12106">[3]misc!#REF!</definedName>
    <definedName name="_12107" localSheetId="0">[3]misc!#REF!</definedName>
    <definedName name="_12107">[3]misc!#REF!</definedName>
    <definedName name="_12200" localSheetId="0">[3]misc!#REF!</definedName>
    <definedName name="_12200">[3]misc!#REF!</definedName>
    <definedName name="_12201" localSheetId="0">[3]misc!#REF!</definedName>
    <definedName name="_12201">[3]misc!#REF!</definedName>
    <definedName name="_12202" localSheetId="0">[3]misc!#REF!</definedName>
    <definedName name="_12202">[3]misc!#REF!</definedName>
    <definedName name="_12203" localSheetId="0">[3]misc!#REF!</definedName>
    <definedName name="_12203">[3]misc!#REF!</definedName>
    <definedName name="_12204" localSheetId="0">[3]misc!#REF!</definedName>
    <definedName name="_12204">[3]misc!#REF!</definedName>
    <definedName name="_12205" localSheetId="0">[3]misc!#REF!</definedName>
    <definedName name="_12205">[3]misc!#REF!</definedName>
    <definedName name="_12206" localSheetId="0">[3]misc!#REF!</definedName>
    <definedName name="_12206">[3]misc!#REF!</definedName>
    <definedName name="_12207" localSheetId="0">[3]misc!#REF!</definedName>
    <definedName name="_12207">[3]misc!#REF!</definedName>
    <definedName name="_13">#N/A</definedName>
    <definedName name="_13_6" localSheetId="0">#REF!</definedName>
    <definedName name="_13_6">#REF!</definedName>
    <definedName name="_13000" localSheetId="0">[3]misc!#REF!</definedName>
    <definedName name="_13000">[3]misc!#REF!</definedName>
    <definedName name="_13100" localSheetId="0">[3]misc!#REF!</definedName>
    <definedName name="_13100">[3]misc!#REF!</definedName>
    <definedName name="_13101" localSheetId="0">[3]misc!#REF!</definedName>
    <definedName name="_13101">[3]misc!#REF!</definedName>
    <definedName name="_13102" localSheetId="0">[3]misc!#REF!</definedName>
    <definedName name="_13102">[3]misc!#REF!</definedName>
    <definedName name="_13103" localSheetId="0">[3]misc!#REF!</definedName>
    <definedName name="_13103">[3]misc!#REF!</definedName>
    <definedName name="_13104" localSheetId="0">[3]misc!#REF!</definedName>
    <definedName name="_13104">[3]misc!#REF!</definedName>
    <definedName name="_13105" localSheetId="0">[3]misc!#REF!</definedName>
    <definedName name="_13105">[3]misc!#REF!</definedName>
    <definedName name="_13106" localSheetId="0">[3]misc!#REF!</definedName>
    <definedName name="_13106">[3]misc!#REF!</definedName>
    <definedName name="_13107" localSheetId="0">[3]misc!#REF!</definedName>
    <definedName name="_13107">[3]misc!#REF!</definedName>
    <definedName name="_13108" localSheetId="0">[3]misc!#REF!</definedName>
    <definedName name="_13108">[3]misc!#REF!</definedName>
    <definedName name="_13109" localSheetId="0">[3]misc!#REF!</definedName>
    <definedName name="_13109">[3]misc!#REF!</definedName>
    <definedName name="_13200" localSheetId="0">[3]misc!#REF!</definedName>
    <definedName name="_13200">[3]misc!#REF!</definedName>
    <definedName name="_13201" localSheetId="0">[3]misc!#REF!</definedName>
    <definedName name="_13201">[3]misc!#REF!</definedName>
    <definedName name="_13202" localSheetId="0">[3]misc!#REF!</definedName>
    <definedName name="_13202">[3]misc!#REF!</definedName>
    <definedName name="_13203" localSheetId="0">[3]misc!#REF!</definedName>
    <definedName name="_13203">[3]misc!#REF!</definedName>
    <definedName name="_13204" localSheetId="0">[3]misc!#REF!</definedName>
    <definedName name="_13204">[3]misc!#REF!</definedName>
    <definedName name="_13205" localSheetId="0">[3]misc!#REF!</definedName>
    <definedName name="_13205">[3]misc!#REF!</definedName>
    <definedName name="_13206" localSheetId="0">[3]misc!#REF!</definedName>
    <definedName name="_13206">[3]misc!#REF!</definedName>
    <definedName name="_13207" localSheetId="0">[3]misc!#REF!</definedName>
    <definedName name="_13207">[3]misc!#REF!</definedName>
    <definedName name="_13208" localSheetId="0">[3]misc!#REF!</definedName>
    <definedName name="_13208">[3]misc!#REF!</definedName>
    <definedName name="_13209" localSheetId="0">[3]misc!#REF!</definedName>
    <definedName name="_13209">[3]misc!#REF!</definedName>
    <definedName name="_13300" localSheetId="0">[3]misc!#REF!</definedName>
    <definedName name="_13300">[3]misc!#REF!</definedName>
    <definedName name="_13310" localSheetId="0">[3]misc!#REF!</definedName>
    <definedName name="_13310">[3]misc!#REF!</definedName>
    <definedName name="_13311" localSheetId="0">[3]misc!#REF!</definedName>
    <definedName name="_13311">[3]misc!#REF!</definedName>
    <definedName name="_13312" localSheetId="0">[3]misc!#REF!</definedName>
    <definedName name="_13312">[3]misc!#REF!</definedName>
    <definedName name="_13313" localSheetId="0">[3]misc!#REF!</definedName>
    <definedName name="_13313">[3]misc!#REF!</definedName>
    <definedName name="_13320" localSheetId="0">[3]misc!#REF!</definedName>
    <definedName name="_13320">[3]misc!#REF!</definedName>
    <definedName name="_13321" localSheetId="0">[3]misc!#REF!</definedName>
    <definedName name="_13321">[3]misc!#REF!</definedName>
    <definedName name="_13322" localSheetId="0">[3]misc!#REF!</definedName>
    <definedName name="_13322">[3]misc!#REF!</definedName>
    <definedName name="_13323" localSheetId="0">[3]misc!#REF!</definedName>
    <definedName name="_13323">[3]misc!#REF!</definedName>
    <definedName name="_13400" localSheetId="0">[3]misc!#REF!</definedName>
    <definedName name="_13400">[3]misc!#REF!</definedName>
    <definedName name="_13410" localSheetId="0">[3]misc!#REF!</definedName>
    <definedName name="_13410">[3]misc!#REF!</definedName>
    <definedName name="_13411" localSheetId="0">[3]misc!#REF!</definedName>
    <definedName name="_13411">[3]misc!#REF!</definedName>
    <definedName name="_13412" localSheetId="0">[3]misc!#REF!</definedName>
    <definedName name="_13412">[3]misc!#REF!</definedName>
    <definedName name="_13413" localSheetId="0">[3]misc!#REF!</definedName>
    <definedName name="_13413">[3]misc!#REF!</definedName>
    <definedName name="_13414" localSheetId="0">[3]misc!#REF!</definedName>
    <definedName name="_13414">[3]misc!#REF!</definedName>
    <definedName name="_13415" localSheetId="0">[3]misc!#REF!</definedName>
    <definedName name="_13415">[3]misc!#REF!</definedName>
    <definedName name="_13416" localSheetId="0">[3]misc!#REF!</definedName>
    <definedName name="_13416">[3]misc!#REF!</definedName>
    <definedName name="_13417" localSheetId="0">[3]misc!#REF!</definedName>
    <definedName name="_13417">[3]misc!#REF!</definedName>
    <definedName name="_13418" localSheetId="0">[3]misc!#REF!</definedName>
    <definedName name="_13418">[3]misc!#REF!</definedName>
    <definedName name="_13419" localSheetId="0">[3]misc!#REF!</definedName>
    <definedName name="_13419">[3]misc!#REF!</definedName>
    <definedName name="_13420" localSheetId="0">[3]misc!#REF!</definedName>
    <definedName name="_13420">[3]misc!#REF!</definedName>
    <definedName name="_13430" localSheetId="0">[3]misc!#REF!</definedName>
    <definedName name="_13430">[3]misc!#REF!</definedName>
    <definedName name="_13431" localSheetId="0">[3]misc!#REF!</definedName>
    <definedName name="_13431">[3]misc!#REF!</definedName>
    <definedName name="_13432" localSheetId="0">[3]misc!#REF!</definedName>
    <definedName name="_13432">[3]misc!#REF!</definedName>
    <definedName name="_13433" localSheetId="0">[3]misc!#REF!</definedName>
    <definedName name="_13433">[3]misc!#REF!</definedName>
    <definedName name="_13434" localSheetId="0">[3]misc!#REF!</definedName>
    <definedName name="_13434">[3]misc!#REF!</definedName>
    <definedName name="_13435" localSheetId="0">[3]misc!#REF!</definedName>
    <definedName name="_13435">[3]misc!#REF!</definedName>
    <definedName name="_13436" localSheetId="0">[3]misc!#REF!</definedName>
    <definedName name="_13436">[3]misc!#REF!</definedName>
    <definedName name="_13437" localSheetId="0">[3]misc!#REF!</definedName>
    <definedName name="_13437">[3]misc!#REF!</definedName>
    <definedName name="_13438" localSheetId="0">[3]misc!#REF!</definedName>
    <definedName name="_13438">[3]misc!#REF!</definedName>
    <definedName name="_13439" localSheetId="0">[3]misc!#REF!</definedName>
    <definedName name="_13439">[3]misc!#REF!</definedName>
    <definedName name="_13440" localSheetId="0">[3]misc!#REF!</definedName>
    <definedName name="_13440">[3]misc!#REF!</definedName>
    <definedName name="_13500" localSheetId="0">[3]misc!#REF!</definedName>
    <definedName name="_13500">[3]misc!#REF!</definedName>
    <definedName name="_13501" localSheetId="0">[3]misc!#REF!</definedName>
    <definedName name="_13501">[3]misc!#REF!</definedName>
    <definedName name="_13502" localSheetId="0">[3]misc!#REF!</definedName>
    <definedName name="_13502">[3]misc!#REF!</definedName>
    <definedName name="_13503" localSheetId="0">[3]misc!#REF!</definedName>
    <definedName name="_13503">[3]misc!#REF!</definedName>
    <definedName name="_13504" localSheetId="0">[3]misc!#REF!</definedName>
    <definedName name="_13504">[3]misc!#REF!</definedName>
    <definedName name="_13505" localSheetId="0">[3]misc!#REF!</definedName>
    <definedName name="_13505">[3]misc!#REF!</definedName>
    <definedName name="_13506" localSheetId="0">[3]misc!#REF!</definedName>
    <definedName name="_13506">[3]misc!#REF!</definedName>
    <definedName name="_13507" localSheetId="0">[3]misc!#REF!</definedName>
    <definedName name="_13507">[3]misc!#REF!</definedName>
    <definedName name="_13508" localSheetId="0">[3]misc!#REF!</definedName>
    <definedName name="_13508">[3]misc!#REF!</definedName>
    <definedName name="_13509" localSheetId="0">[3]misc!#REF!</definedName>
    <definedName name="_13509">[3]misc!#REF!</definedName>
    <definedName name="_13510" localSheetId="0">[3]misc!#REF!</definedName>
    <definedName name="_13510">[3]misc!#REF!</definedName>
    <definedName name="_13600" localSheetId="0">[3]misc!#REF!</definedName>
    <definedName name="_13600">[3]misc!#REF!</definedName>
    <definedName name="_13601" localSheetId="0">[3]misc!#REF!</definedName>
    <definedName name="_13601">[3]misc!#REF!</definedName>
    <definedName name="_13602" localSheetId="0">[3]misc!#REF!</definedName>
    <definedName name="_13602">[3]misc!#REF!</definedName>
    <definedName name="_13603" localSheetId="0">[3]misc!#REF!</definedName>
    <definedName name="_13603">[3]misc!#REF!</definedName>
    <definedName name="_13604" localSheetId="0">[3]misc!#REF!</definedName>
    <definedName name="_13604">[3]misc!#REF!</definedName>
    <definedName name="_13605" localSheetId="0">[3]misc!#REF!</definedName>
    <definedName name="_13605">[3]misc!#REF!</definedName>
    <definedName name="_13606" localSheetId="0">[3]misc!#REF!</definedName>
    <definedName name="_13606">[3]misc!#REF!</definedName>
    <definedName name="_13607" localSheetId="0">[3]misc!#REF!</definedName>
    <definedName name="_13607">[3]misc!#REF!</definedName>
    <definedName name="_13608" localSheetId="0">[3]misc!#REF!</definedName>
    <definedName name="_13608">[3]misc!#REF!</definedName>
    <definedName name="_13609" localSheetId="0">[3]misc!#REF!</definedName>
    <definedName name="_13609">[3]misc!#REF!</definedName>
    <definedName name="_13610" localSheetId="0">[3]misc!#REF!</definedName>
    <definedName name="_13610">[3]misc!#REF!</definedName>
    <definedName name="_13700" localSheetId="0">[3]misc!#REF!</definedName>
    <definedName name="_13700">[3]misc!#REF!</definedName>
    <definedName name="_13701" localSheetId="0">[3]misc!#REF!</definedName>
    <definedName name="_13701">[3]misc!#REF!</definedName>
    <definedName name="_13702" localSheetId="0">[3]misc!#REF!</definedName>
    <definedName name="_13702">[3]misc!#REF!</definedName>
    <definedName name="_13703" localSheetId="0">[3]misc!#REF!</definedName>
    <definedName name="_13703">[3]misc!#REF!</definedName>
    <definedName name="_13704" localSheetId="0">[3]misc!#REF!</definedName>
    <definedName name="_13704">[3]misc!#REF!</definedName>
    <definedName name="_13705" localSheetId="0">[3]misc!#REF!</definedName>
    <definedName name="_13705">[3]misc!#REF!</definedName>
    <definedName name="_13706" localSheetId="0">[3]misc!#REF!</definedName>
    <definedName name="_13706">[3]misc!#REF!</definedName>
    <definedName name="_13707" localSheetId="0">[3]misc!#REF!</definedName>
    <definedName name="_13707">[3]misc!#REF!</definedName>
    <definedName name="_13708" localSheetId="0">[3]misc!#REF!</definedName>
    <definedName name="_13708">[3]misc!#REF!</definedName>
    <definedName name="_13709" localSheetId="0">[3]misc!#REF!</definedName>
    <definedName name="_13709">[3]misc!#REF!</definedName>
    <definedName name="_13710" localSheetId="0">[3]misc!#REF!</definedName>
    <definedName name="_13710">[3]misc!#REF!</definedName>
    <definedName name="_14">#N/A</definedName>
    <definedName name="_14_7" localSheetId="0">#REF!</definedName>
    <definedName name="_14_7">#REF!</definedName>
    <definedName name="_14000" localSheetId="0">[3]misc!#REF!</definedName>
    <definedName name="_14000">[3]misc!#REF!</definedName>
    <definedName name="_14100" localSheetId="0">[3]misc!#REF!</definedName>
    <definedName name="_14100">[3]misc!#REF!</definedName>
    <definedName name="_14110" localSheetId="0">[3]misc!#REF!</definedName>
    <definedName name="_14110">[3]misc!#REF!</definedName>
    <definedName name="_14111" localSheetId="0">[3]misc!#REF!</definedName>
    <definedName name="_14111">[3]misc!#REF!</definedName>
    <definedName name="_14112" localSheetId="0">[3]misc!#REF!</definedName>
    <definedName name="_14112">[3]misc!#REF!</definedName>
    <definedName name="_14113" localSheetId="0">[3]misc!#REF!</definedName>
    <definedName name="_14113">[3]misc!#REF!</definedName>
    <definedName name="_14114" localSheetId="0">[3]misc!#REF!</definedName>
    <definedName name="_14114">[3]misc!#REF!</definedName>
    <definedName name="_14115" localSheetId="0">[3]misc!#REF!</definedName>
    <definedName name="_14115">[3]misc!#REF!</definedName>
    <definedName name="_14116" localSheetId="0">[3]misc!#REF!</definedName>
    <definedName name="_14116">[3]misc!#REF!</definedName>
    <definedName name="_14117" localSheetId="0">[3]misc!#REF!</definedName>
    <definedName name="_14117">[3]misc!#REF!</definedName>
    <definedName name="_14118" localSheetId="0">[3]misc!#REF!</definedName>
    <definedName name="_14118">[3]misc!#REF!</definedName>
    <definedName name="_14119" localSheetId="0">[3]misc!#REF!</definedName>
    <definedName name="_14119">[3]misc!#REF!</definedName>
    <definedName name="_14120" localSheetId="0">[3]misc!#REF!</definedName>
    <definedName name="_14120">[3]misc!#REF!</definedName>
    <definedName name="_14121" localSheetId="0">[3]misc!#REF!</definedName>
    <definedName name="_14121">[3]misc!#REF!</definedName>
    <definedName name="_14122" localSheetId="0">[3]misc!#REF!</definedName>
    <definedName name="_14122">[3]misc!#REF!</definedName>
    <definedName name="_14123" localSheetId="0">[3]misc!#REF!</definedName>
    <definedName name="_14123">[3]misc!#REF!</definedName>
    <definedName name="_14124" localSheetId="0">[3]misc!#REF!</definedName>
    <definedName name="_14124">[3]misc!#REF!</definedName>
    <definedName name="_14125" localSheetId="0">[3]misc!#REF!</definedName>
    <definedName name="_14125">[3]misc!#REF!</definedName>
    <definedName name="_14126" localSheetId="0">[3]misc!#REF!</definedName>
    <definedName name="_14126">[3]misc!#REF!</definedName>
    <definedName name="_14127" localSheetId="0">[3]misc!#REF!</definedName>
    <definedName name="_14127">[3]misc!#REF!</definedName>
    <definedName name="_14128" localSheetId="0">[3]misc!#REF!</definedName>
    <definedName name="_14128">[3]misc!#REF!</definedName>
    <definedName name="_14129" localSheetId="0">[3]misc!#REF!</definedName>
    <definedName name="_14129">[3]misc!#REF!</definedName>
    <definedName name="_14130" localSheetId="0">[3]misc!#REF!</definedName>
    <definedName name="_14130">[3]misc!#REF!</definedName>
    <definedName name="_14131" localSheetId="0">[3]misc!#REF!</definedName>
    <definedName name="_14131">[3]misc!#REF!</definedName>
    <definedName name="_14132" localSheetId="0">[3]misc!#REF!</definedName>
    <definedName name="_14132">[3]misc!#REF!</definedName>
    <definedName name="_14133" localSheetId="0">[3]misc!#REF!</definedName>
    <definedName name="_14133">[3]misc!#REF!</definedName>
    <definedName name="_14134" localSheetId="0">[3]misc!#REF!</definedName>
    <definedName name="_14134">[3]misc!#REF!</definedName>
    <definedName name="_14135" localSheetId="0">[3]misc!#REF!</definedName>
    <definedName name="_14135">[3]misc!#REF!</definedName>
    <definedName name="_14136" localSheetId="0">[3]misc!#REF!</definedName>
    <definedName name="_14136">[3]misc!#REF!</definedName>
    <definedName name="_14137" localSheetId="0">[3]misc!#REF!</definedName>
    <definedName name="_14137">[3]misc!#REF!</definedName>
    <definedName name="_14138" localSheetId="0">[3]misc!#REF!</definedName>
    <definedName name="_14138">[3]misc!#REF!</definedName>
    <definedName name="_14139" localSheetId="0">[3]misc!#REF!</definedName>
    <definedName name="_14139">[3]misc!#REF!</definedName>
    <definedName name="_14140" localSheetId="0">[3]misc!#REF!</definedName>
    <definedName name="_14140">[3]misc!#REF!</definedName>
    <definedName name="_14141" localSheetId="0">[3]misc!#REF!</definedName>
    <definedName name="_14141">[3]misc!#REF!</definedName>
    <definedName name="_14142" localSheetId="0">[3]misc!#REF!</definedName>
    <definedName name="_14142">[3]misc!#REF!</definedName>
    <definedName name="_14143" localSheetId="0">[3]misc!#REF!</definedName>
    <definedName name="_14143">[3]misc!#REF!</definedName>
    <definedName name="_14144" localSheetId="0">[3]misc!#REF!</definedName>
    <definedName name="_14144">[3]misc!#REF!</definedName>
    <definedName name="_14145" localSheetId="0">[3]misc!#REF!</definedName>
    <definedName name="_14145">[3]misc!#REF!</definedName>
    <definedName name="_14146" localSheetId="0">[3]misc!#REF!</definedName>
    <definedName name="_14146">[3]misc!#REF!</definedName>
    <definedName name="_14147" localSheetId="0">[3]misc!#REF!</definedName>
    <definedName name="_14147">[3]misc!#REF!</definedName>
    <definedName name="_14148" localSheetId="0">[3]misc!#REF!</definedName>
    <definedName name="_14148">[3]misc!#REF!</definedName>
    <definedName name="_14149" localSheetId="0">[3]misc!#REF!</definedName>
    <definedName name="_14149">[3]misc!#REF!</definedName>
    <definedName name="_14200" localSheetId="0">[3]misc!#REF!</definedName>
    <definedName name="_14200">[3]misc!#REF!</definedName>
    <definedName name="_14210" localSheetId="0">[3]misc!#REF!</definedName>
    <definedName name="_14210">[3]misc!#REF!</definedName>
    <definedName name="_14211" localSheetId="0">[3]misc!#REF!</definedName>
    <definedName name="_14211">[3]misc!#REF!</definedName>
    <definedName name="_14212" localSheetId="0">[3]misc!#REF!</definedName>
    <definedName name="_14212">[3]misc!#REF!</definedName>
    <definedName name="_14213" localSheetId="0">[3]misc!#REF!</definedName>
    <definedName name="_14213">[3]misc!#REF!</definedName>
    <definedName name="_14214" localSheetId="0">[3]misc!#REF!</definedName>
    <definedName name="_14214">[3]misc!#REF!</definedName>
    <definedName name="_14215" localSheetId="0">[3]misc!#REF!</definedName>
    <definedName name="_14215">[3]misc!#REF!</definedName>
    <definedName name="_14216" localSheetId="0">[3]misc!#REF!</definedName>
    <definedName name="_14216">[3]misc!#REF!</definedName>
    <definedName name="_14217" localSheetId="0">[3]misc!#REF!</definedName>
    <definedName name="_14217">[3]misc!#REF!</definedName>
    <definedName name="_14218" localSheetId="0">[3]misc!#REF!</definedName>
    <definedName name="_14218">[3]misc!#REF!</definedName>
    <definedName name="_14219" localSheetId="0">[3]misc!#REF!</definedName>
    <definedName name="_14219">[3]misc!#REF!</definedName>
    <definedName name="_14220" localSheetId="0">[3]misc!#REF!</definedName>
    <definedName name="_14220">[3]misc!#REF!</definedName>
    <definedName name="_14221" localSheetId="0">[3]misc!#REF!</definedName>
    <definedName name="_14221">[3]misc!#REF!</definedName>
    <definedName name="_14222" localSheetId="0">[3]misc!#REF!</definedName>
    <definedName name="_14222">[3]misc!#REF!</definedName>
    <definedName name="_14223" localSheetId="0">[3]misc!#REF!</definedName>
    <definedName name="_14223">[3]misc!#REF!</definedName>
    <definedName name="_14224" localSheetId="0">[3]misc!#REF!</definedName>
    <definedName name="_14224">[3]misc!#REF!</definedName>
    <definedName name="_14225" localSheetId="0">[3]misc!#REF!</definedName>
    <definedName name="_14225">[3]misc!#REF!</definedName>
    <definedName name="_14226" localSheetId="0">[3]misc!#REF!</definedName>
    <definedName name="_14226">[3]misc!#REF!</definedName>
    <definedName name="_14227" localSheetId="0">[3]misc!#REF!</definedName>
    <definedName name="_14227">[3]misc!#REF!</definedName>
    <definedName name="_14228" localSheetId="0">[3]misc!#REF!</definedName>
    <definedName name="_14228">[3]misc!#REF!</definedName>
    <definedName name="_14229" localSheetId="0">[3]misc!#REF!</definedName>
    <definedName name="_14229">[3]misc!#REF!</definedName>
    <definedName name="_14300" localSheetId="0">[3]misc!#REF!</definedName>
    <definedName name="_14300">[3]misc!#REF!</definedName>
    <definedName name="_14301" localSheetId="0">[3]misc!#REF!</definedName>
    <definedName name="_14301">[3]misc!#REF!</definedName>
    <definedName name="_14302" localSheetId="0">[3]misc!#REF!</definedName>
    <definedName name="_14302">[3]misc!#REF!</definedName>
    <definedName name="_14303" localSheetId="0">[3]misc!#REF!</definedName>
    <definedName name="_14303">[3]misc!#REF!</definedName>
    <definedName name="_14304" localSheetId="0">[3]misc!#REF!</definedName>
    <definedName name="_14304">[3]misc!#REF!</definedName>
    <definedName name="_14305" localSheetId="0">[3]misc!#REF!</definedName>
    <definedName name="_14305">[3]misc!#REF!</definedName>
    <definedName name="_14306" localSheetId="0">[3]misc!#REF!</definedName>
    <definedName name="_14306">[3]misc!#REF!</definedName>
    <definedName name="_14307" localSheetId="0">[3]misc!#REF!</definedName>
    <definedName name="_14307">[3]misc!#REF!</definedName>
    <definedName name="_14308" localSheetId="0">[3]misc!#REF!</definedName>
    <definedName name="_14308">[3]misc!#REF!</definedName>
    <definedName name="_14309" localSheetId="0">[3]misc!#REF!</definedName>
    <definedName name="_14309">[3]misc!#REF!</definedName>
    <definedName name="_14400" localSheetId="0">[3]misc!#REF!</definedName>
    <definedName name="_14400">[3]misc!#REF!</definedName>
    <definedName name="_14401" localSheetId="0">[3]misc!#REF!</definedName>
    <definedName name="_14401">[3]misc!#REF!</definedName>
    <definedName name="_14402" localSheetId="0">[3]misc!#REF!</definedName>
    <definedName name="_14402">[3]misc!#REF!</definedName>
    <definedName name="_14403" localSheetId="0">[3]misc!#REF!</definedName>
    <definedName name="_14403">[3]misc!#REF!</definedName>
    <definedName name="_14404" localSheetId="0">[3]misc!#REF!</definedName>
    <definedName name="_14404">[3]misc!#REF!</definedName>
    <definedName name="_14405" localSheetId="0">[3]misc!#REF!</definedName>
    <definedName name="_14405">[3]misc!#REF!</definedName>
    <definedName name="_14406" localSheetId="0">[3]misc!#REF!</definedName>
    <definedName name="_14406">[3]misc!#REF!</definedName>
    <definedName name="_14407" localSheetId="0">[3]misc!#REF!</definedName>
    <definedName name="_14407">[3]misc!#REF!</definedName>
    <definedName name="_14408" localSheetId="0">[3]misc!#REF!</definedName>
    <definedName name="_14408">[3]misc!#REF!</definedName>
    <definedName name="_14409" localSheetId="0">[3]misc!#REF!</definedName>
    <definedName name="_14409">[3]misc!#REF!</definedName>
    <definedName name="_14500" localSheetId="0">[3]misc!#REF!</definedName>
    <definedName name="_14500">[3]misc!#REF!</definedName>
    <definedName name="_14510" localSheetId="0">[3]misc!#REF!</definedName>
    <definedName name="_14510">[3]misc!#REF!</definedName>
    <definedName name="_14511" localSheetId="0">[3]misc!#REF!</definedName>
    <definedName name="_14511">[3]misc!#REF!</definedName>
    <definedName name="_14512" localSheetId="0">[3]misc!#REF!</definedName>
    <definedName name="_14512">[3]misc!#REF!</definedName>
    <definedName name="_14513" localSheetId="0">[3]misc!#REF!</definedName>
    <definedName name="_14513">[3]misc!#REF!</definedName>
    <definedName name="_14520" localSheetId="0">[3]misc!#REF!</definedName>
    <definedName name="_14520">[3]misc!#REF!</definedName>
    <definedName name="_14521" localSheetId="0">[3]misc!#REF!</definedName>
    <definedName name="_14521">[3]misc!#REF!</definedName>
    <definedName name="_14522" localSheetId="0">[3]misc!#REF!</definedName>
    <definedName name="_14522">[3]misc!#REF!</definedName>
    <definedName name="_14523" localSheetId="0">[3]misc!#REF!</definedName>
    <definedName name="_14523">[3]misc!#REF!</definedName>
    <definedName name="_14600" localSheetId="0">[3]misc!#REF!</definedName>
    <definedName name="_14600">[3]misc!#REF!</definedName>
    <definedName name="_14601" localSheetId="0">[3]misc!#REF!</definedName>
    <definedName name="_14601">[3]misc!#REF!</definedName>
    <definedName name="_14602" localSheetId="0">[3]misc!#REF!</definedName>
    <definedName name="_14602">[3]misc!#REF!</definedName>
    <definedName name="_14603" localSheetId="0">[3]misc!#REF!</definedName>
    <definedName name="_14603">[3]misc!#REF!</definedName>
    <definedName name="_14604" localSheetId="0">[3]misc!#REF!</definedName>
    <definedName name="_14604">[3]misc!#REF!</definedName>
    <definedName name="_14605" localSheetId="0">[3]misc!#REF!</definedName>
    <definedName name="_14605">[3]misc!#REF!</definedName>
    <definedName name="_14606" localSheetId="0">[3]misc!#REF!</definedName>
    <definedName name="_14606">[3]misc!#REF!</definedName>
    <definedName name="_14607" localSheetId="0">[3]misc!#REF!</definedName>
    <definedName name="_14607">[3]misc!#REF!</definedName>
    <definedName name="_14608" localSheetId="0">[3]misc!#REF!</definedName>
    <definedName name="_14608">[3]misc!#REF!</definedName>
    <definedName name="_14609" localSheetId="0">[3]misc!#REF!</definedName>
    <definedName name="_14609">[3]misc!#REF!</definedName>
    <definedName name="_15">#N/A</definedName>
    <definedName name="_15_8" localSheetId="0">#REF!</definedName>
    <definedName name="_15_8">#REF!</definedName>
    <definedName name="_15000" localSheetId="0">[3]misc!#REF!</definedName>
    <definedName name="_15000">[3]misc!#REF!</definedName>
    <definedName name="_15100" localSheetId="0">[3]misc!#REF!</definedName>
    <definedName name="_15100">[3]misc!#REF!</definedName>
    <definedName name="_15101" localSheetId="0">[3]misc!#REF!</definedName>
    <definedName name="_15101">[3]misc!#REF!</definedName>
    <definedName name="_15841" localSheetId="0">[3]misc!#REF!</definedName>
    <definedName name="_15841">[3]misc!#REF!</definedName>
    <definedName name="_15842" localSheetId="0">[3]misc!#REF!</definedName>
    <definedName name="_15842">[3]misc!#REF!</definedName>
    <definedName name="_15843" localSheetId="0">[3]misc!#REF!</definedName>
    <definedName name="_15843">[3]misc!#REF!</definedName>
    <definedName name="_15844" localSheetId="0">[3]misc!#REF!</definedName>
    <definedName name="_15844">[3]misc!#REF!</definedName>
    <definedName name="_15850" localSheetId="0">[3]misc!#REF!</definedName>
    <definedName name="_15850">[3]misc!#REF!</definedName>
    <definedName name="_15A">[4]금액내역서!$D$3:$D$10</definedName>
    <definedName name="_16">#N/A</definedName>
    <definedName name="_16_9" localSheetId="0">#REF!</definedName>
    <definedName name="_16_9">#REF!</definedName>
    <definedName name="_17">#N/A</definedName>
    <definedName name="_17A20000_" localSheetId="0">[5]갑지!#REF!</definedName>
    <definedName name="_17A20000_">[5]갑지!#REF!</definedName>
    <definedName name="_18">#N/A</definedName>
    <definedName name="_18AA1_" localSheetId="0">#REF!</definedName>
    <definedName name="_18AA1_">#REF!</definedName>
    <definedName name="_19">#N/A</definedName>
    <definedName name="_19414" localSheetId="0">[3]misc!#REF!</definedName>
    <definedName name="_19414">[3]misc!#REF!</definedName>
    <definedName name="_19415" localSheetId="0">[3]misc!#REF!</definedName>
    <definedName name="_19415">[3]misc!#REF!</definedName>
    <definedName name="_19416" localSheetId="0">[3]misc!#REF!</definedName>
    <definedName name="_19416">[3]misc!#REF!</definedName>
    <definedName name="_19417" localSheetId="0">[3]misc!#REF!</definedName>
    <definedName name="_19417">[3]misc!#REF!</definedName>
    <definedName name="_19424" localSheetId="0">[3]misc!#REF!</definedName>
    <definedName name="_19424">[3]misc!#REF!</definedName>
    <definedName name="_19426" localSheetId="0">[3]misc!#REF!</definedName>
    <definedName name="_19426">[3]misc!#REF!</definedName>
    <definedName name="_19500" localSheetId="0">[3]misc!#REF!</definedName>
    <definedName name="_19500">[3]misc!#REF!</definedName>
    <definedName name="_19510" localSheetId="0">[3]misc!#REF!</definedName>
    <definedName name="_19510">[3]misc!#REF!</definedName>
    <definedName name="_19511" localSheetId="0">[3]misc!#REF!</definedName>
    <definedName name="_19511">[3]misc!#REF!</definedName>
    <definedName name="_19520" localSheetId="0">[3]misc!#REF!</definedName>
    <definedName name="_19520">[3]misc!#REF!</definedName>
    <definedName name="_19521" localSheetId="0">[3]misc!#REF!</definedName>
    <definedName name="_19521">[3]misc!#REF!</definedName>
    <definedName name="_19522" localSheetId="0">[3]misc!#REF!</definedName>
    <definedName name="_19522">[3]misc!#REF!</definedName>
    <definedName name="_19600" localSheetId="0">[3]misc!#REF!</definedName>
    <definedName name="_19600">[3]misc!#REF!</definedName>
    <definedName name="_19610" localSheetId="0">[3]misc!#REF!</definedName>
    <definedName name="_19610">[3]misc!#REF!</definedName>
    <definedName name="_19611" localSheetId="0">[3]misc!#REF!</definedName>
    <definedName name="_19611">[3]misc!#REF!</definedName>
    <definedName name="_19av1_" localSheetId="0">'[6]공사비예산서(토목분)'!#REF!</definedName>
    <definedName name="_19av1_">'[6]공사비예산서(토목분)'!#REF!</definedName>
    <definedName name="_1C_" localSheetId="0">#REF!</definedName>
    <definedName name="_1C_">#REF!</definedName>
    <definedName name="_2">[7]J直材4!$F$5:$G$5</definedName>
    <definedName name="_2._가스터빈_발전기기초_및_옥내기기기초__AC___02" localSheetId="0">#REF!</definedName>
    <definedName name="_2._가스터빈_발전기기초_및_옥내기기기초__AC___02">#REF!</definedName>
    <definedName name="_2._정수시설" localSheetId="0">#REF!</definedName>
    <definedName name="_2._정수시설">#REF!</definedName>
    <definedName name="_2_0\LA" localSheetId="0">'[8]#REF'!#REF!</definedName>
    <definedName name="_2_0\LA">'[8]#REF'!#REF!</definedName>
    <definedName name="_2_1_토공" localSheetId="0">#REF!</definedName>
    <definedName name="_2_1_토공">#REF!</definedName>
    <definedName name="_2_10_우수배제시설" localSheetId="0">#REF!</definedName>
    <definedName name="_2_10_우수배제시설">#REF!</definedName>
    <definedName name="_2_11_정수장정문및울타리L_496m" localSheetId="0">#REF!</definedName>
    <definedName name="_2_11_정수장정문및울타리L_496m">#REF!</definedName>
    <definedName name="_2_12_부대시설" localSheetId="0">#REF!</definedName>
    <definedName name="_2_12_부대시설">#REF!</definedName>
    <definedName name="_2_13_조경" localSheetId="0">#REF!</definedName>
    <definedName name="_2_13_조경">#REF!</definedName>
    <definedName name="_2_14_기계공사" localSheetId="0">#REF!</definedName>
    <definedName name="_2_14_기계공사">#REF!</definedName>
    <definedName name="_2_15_혼화지" localSheetId="0">#REF!</definedName>
    <definedName name="_2_15_혼화지">#REF!</definedName>
    <definedName name="_2_16_슬러지_처리장" localSheetId="0">#REF!</definedName>
    <definedName name="_2_16_슬러지_처리장">#REF!</definedName>
    <definedName name="_2_2_착수정" localSheetId="0">#REF!</definedName>
    <definedName name="_2_2_착수정">#REF!</definedName>
    <definedName name="_2_3_침전지" localSheetId="0">#REF!</definedName>
    <definedName name="_2_3_침전지">#REF!</definedName>
    <definedName name="_2_4_완속여과지" localSheetId="0">#REF!</definedName>
    <definedName name="_2_4_완속여과지">#REF!</definedName>
    <definedName name="_2_5_정수지" localSheetId="0">#REF!</definedName>
    <definedName name="_2_5_정수지">#REF!</definedName>
    <definedName name="_2_6_제1가압장" localSheetId="0">#REF!</definedName>
    <definedName name="_2_6_제1가압장">#REF!</definedName>
    <definedName name="_2_7_염소투입실" localSheetId="0">#REF!</definedName>
    <definedName name="_2_7_염소투입실">#REF!</definedName>
    <definedName name="_2_8_관리사" localSheetId="0">#REF!</definedName>
    <definedName name="_2_8_관리사">#REF!</definedName>
    <definedName name="_2_9_구내배관" localSheetId="0">#REF!</definedName>
    <definedName name="_2_9_구내배관">#REF!</definedName>
    <definedName name="_20">#N/A</definedName>
    <definedName name="_20000" localSheetId="0">[3]misc!#REF!</definedName>
    <definedName name="_20000">[3]misc!#REF!</definedName>
    <definedName name="_20bh43_" localSheetId="0">BlankMacro1</definedName>
    <definedName name="_20bh43_">BlankMacro1</definedName>
    <definedName name="_21">#N/A</definedName>
    <definedName name="_21000" localSheetId="0">[3]misc!#REF!</definedName>
    <definedName name="_21000">[3]misc!#REF!</definedName>
    <definedName name="_21100" localSheetId="0">[3]misc!#REF!</definedName>
    <definedName name="_21100">[3]misc!#REF!</definedName>
    <definedName name="_21110" localSheetId="0">[3]misc!#REF!</definedName>
    <definedName name="_21110">[3]misc!#REF!</definedName>
    <definedName name="_21111" localSheetId="0">[3]misc!#REF!</definedName>
    <definedName name="_21111">[3]misc!#REF!</definedName>
    <definedName name="_21112" localSheetId="0">[3]misc!#REF!</definedName>
    <definedName name="_21112">[3]misc!#REF!</definedName>
    <definedName name="_21113" localSheetId="0">[3]misc!#REF!</definedName>
    <definedName name="_21113">[3]misc!#REF!</definedName>
    <definedName name="_21150" localSheetId="0">[3]misc!#REF!</definedName>
    <definedName name="_21150">[3]misc!#REF!</definedName>
    <definedName name="_21151" localSheetId="0">[3]misc!#REF!</definedName>
    <definedName name="_21151">[3]misc!#REF!</definedName>
    <definedName name="_21152" localSheetId="0">[3]misc!#REF!</definedName>
    <definedName name="_21152">[3]misc!#REF!</definedName>
    <definedName name="_21200" localSheetId="0">[3]misc!#REF!</definedName>
    <definedName name="_21200">[3]misc!#REF!</definedName>
    <definedName name="_21210" localSheetId="0">[3]misc!#REF!</definedName>
    <definedName name="_21210">[3]misc!#REF!</definedName>
    <definedName name="_21211" localSheetId="0">[3]misc!#REF!</definedName>
    <definedName name="_21211">[3]misc!#REF!</definedName>
    <definedName name="_21212" localSheetId="0">[3]misc!#REF!</definedName>
    <definedName name="_21212">[3]misc!#REF!</definedName>
    <definedName name="_21213" localSheetId="0">[3]misc!#REF!</definedName>
    <definedName name="_21213">[3]misc!#REF!</definedName>
    <definedName name="_21250" localSheetId="0">[3]misc!#REF!</definedName>
    <definedName name="_21250">[3]misc!#REF!</definedName>
    <definedName name="_21251" localSheetId="0">[3]misc!#REF!</definedName>
    <definedName name="_21251">[3]misc!#REF!</definedName>
    <definedName name="_21252" localSheetId="0">[3]misc!#REF!</definedName>
    <definedName name="_21252">[3]misc!#REF!</definedName>
    <definedName name="_21253" localSheetId="0">[3]misc!#REF!</definedName>
    <definedName name="_21253">[3]misc!#REF!</definedName>
    <definedName name="_21300" localSheetId="0">[3]misc!#REF!</definedName>
    <definedName name="_21300">[3]misc!#REF!</definedName>
    <definedName name="_21310" localSheetId="0">[3]misc!#REF!</definedName>
    <definedName name="_21310">[3]misc!#REF!</definedName>
    <definedName name="_21311" localSheetId="0">[3]misc!#REF!</definedName>
    <definedName name="_21311">[3]misc!#REF!</definedName>
    <definedName name="_21312" localSheetId="0">[3]misc!#REF!</definedName>
    <definedName name="_21312">[3]misc!#REF!</definedName>
    <definedName name="_21313" localSheetId="0">[3]misc!#REF!</definedName>
    <definedName name="_21313">[3]misc!#REF!</definedName>
    <definedName name="_21314" localSheetId="0">[3]misc!#REF!</definedName>
    <definedName name="_21314">[3]misc!#REF!</definedName>
    <definedName name="_21350" localSheetId="0">[3]misc!#REF!</definedName>
    <definedName name="_21350">[3]misc!#REF!</definedName>
    <definedName name="_21351" localSheetId="0">[3]misc!#REF!</definedName>
    <definedName name="_21351">[3]misc!#REF!</definedName>
    <definedName name="_21352" localSheetId="0">[3]misc!#REF!</definedName>
    <definedName name="_21352">[3]misc!#REF!</definedName>
    <definedName name="_21353" localSheetId="0">[3]misc!#REF!</definedName>
    <definedName name="_21353">[3]misc!#REF!</definedName>
    <definedName name="_21354" localSheetId="0">[3]misc!#REF!</definedName>
    <definedName name="_21354">[3]misc!#REF!</definedName>
    <definedName name="_21400" localSheetId="0">[3]misc!#REF!</definedName>
    <definedName name="_21400">[3]misc!#REF!</definedName>
    <definedName name="_21410" localSheetId="0">[3]misc!#REF!</definedName>
    <definedName name="_21410">[3]misc!#REF!</definedName>
    <definedName name="_21411" localSheetId="0">[3]misc!#REF!</definedName>
    <definedName name="_21411">[3]misc!#REF!</definedName>
    <definedName name="_21412" localSheetId="0">[3]misc!#REF!</definedName>
    <definedName name="_21412">[3]misc!#REF!</definedName>
    <definedName name="_21450" localSheetId="0">[3]misc!#REF!</definedName>
    <definedName name="_21450">[3]misc!#REF!</definedName>
    <definedName name="_21451" localSheetId="0">[3]misc!#REF!</definedName>
    <definedName name="_21451">[3]misc!#REF!</definedName>
    <definedName name="_21452" localSheetId="0">[3]misc!#REF!</definedName>
    <definedName name="_21452">[3]misc!#REF!</definedName>
    <definedName name="_21460" localSheetId="0">[3]misc!#REF!</definedName>
    <definedName name="_21460">[3]misc!#REF!</definedName>
    <definedName name="_21461" localSheetId="0">[3]misc!#REF!</definedName>
    <definedName name="_21461">[3]misc!#REF!</definedName>
    <definedName name="_21500" localSheetId="0">[3]misc!#REF!</definedName>
    <definedName name="_21500">[3]misc!#REF!</definedName>
    <definedName name="_21510" localSheetId="0">[3]misc!#REF!</definedName>
    <definedName name="_21510">[3]misc!#REF!</definedName>
    <definedName name="_21511" localSheetId="0">[3]misc!#REF!</definedName>
    <definedName name="_21511">[3]misc!#REF!</definedName>
    <definedName name="_21550" localSheetId="0">[3]misc!#REF!</definedName>
    <definedName name="_21550">[3]misc!#REF!</definedName>
    <definedName name="_21551" localSheetId="0">[3]misc!#REF!</definedName>
    <definedName name="_21551">[3]misc!#REF!</definedName>
    <definedName name="_21600" localSheetId="0">[3]misc!#REF!</definedName>
    <definedName name="_21600">[3]misc!#REF!</definedName>
    <definedName name="_21610" localSheetId="0">[3]misc!#REF!</definedName>
    <definedName name="_21610">[3]misc!#REF!</definedName>
    <definedName name="_21611" localSheetId="0">[3]misc!#REF!</definedName>
    <definedName name="_21611">[3]misc!#REF!</definedName>
    <definedName name="_21650" localSheetId="0">[3]misc!#REF!</definedName>
    <definedName name="_21650">[3]misc!#REF!</definedName>
    <definedName name="_21651" localSheetId="0">[3]misc!#REF!</definedName>
    <definedName name="_21651">[3]misc!#REF!</definedName>
    <definedName name="_21660" localSheetId="0">[3]misc!#REF!</definedName>
    <definedName name="_21660">[3]misc!#REF!</definedName>
    <definedName name="_21661" localSheetId="0">[3]misc!#REF!</definedName>
    <definedName name="_21661">[3]misc!#REF!</definedName>
    <definedName name="_21C_" localSheetId="0">#REF!</definedName>
    <definedName name="_21C_">#REF!</definedName>
    <definedName name="_22">#N/A</definedName>
    <definedName name="_22000" localSheetId="0">[3]misc!#REF!</definedName>
    <definedName name="_22000">[3]misc!#REF!</definedName>
    <definedName name="_22100" localSheetId="0">[3]misc!#REF!</definedName>
    <definedName name="_22100">[3]misc!#REF!</definedName>
    <definedName name="_22101" localSheetId="0">[3]misc!#REF!</definedName>
    <definedName name="_22101">[3]misc!#REF!</definedName>
    <definedName name="_22102" localSheetId="0">[3]misc!#REF!</definedName>
    <definedName name="_22102">[3]misc!#REF!</definedName>
    <definedName name="_22103" localSheetId="0">[3]misc!#REF!</definedName>
    <definedName name="_22103">[3]misc!#REF!</definedName>
    <definedName name="_22104" localSheetId="0">[3]misc!#REF!</definedName>
    <definedName name="_22104">[3]misc!#REF!</definedName>
    <definedName name="_22200" localSheetId="0">[3]misc!#REF!</definedName>
    <definedName name="_22200">[3]misc!#REF!</definedName>
    <definedName name="_22201" localSheetId="0">[3]misc!#REF!</definedName>
    <definedName name="_22201">[3]misc!#REF!</definedName>
    <definedName name="_22202" localSheetId="0">[3]misc!#REF!</definedName>
    <definedName name="_22202">[3]misc!#REF!</definedName>
    <definedName name="_22203" localSheetId="0">[3]misc!#REF!</definedName>
    <definedName name="_22203">[3]misc!#REF!</definedName>
    <definedName name="_22204" localSheetId="0">[3]misc!#REF!</definedName>
    <definedName name="_22204">[3]misc!#REF!</definedName>
    <definedName name="_22205" localSheetId="0">[3]misc!#REF!</definedName>
    <definedName name="_22205">[3]misc!#REF!</definedName>
    <definedName name="_22206" localSheetId="0">[3]misc!#REF!</definedName>
    <definedName name="_22206">[3]misc!#REF!</definedName>
    <definedName name="_22300" localSheetId="0">[3]misc!#REF!</definedName>
    <definedName name="_22300">[3]misc!#REF!</definedName>
    <definedName name="_22301" localSheetId="0">[3]misc!#REF!</definedName>
    <definedName name="_22301">[3]misc!#REF!</definedName>
    <definedName name="_22302" localSheetId="0">[3]misc!#REF!</definedName>
    <definedName name="_22302">[3]misc!#REF!</definedName>
    <definedName name="_22303" localSheetId="0">[3]misc!#REF!</definedName>
    <definedName name="_22303">[3]misc!#REF!</definedName>
    <definedName name="_22400" localSheetId="0">[3]misc!#REF!</definedName>
    <definedName name="_22400">[3]misc!#REF!</definedName>
    <definedName name="_22410" localSheetId="0">[3]misc!#REF!</definedName>
    <definedName name="_22410">[3]misc!#REF!</definedName>
    <definedName name="_22411" localSheetId="0">[3]misc!#REF!</definedName>
    <definedName name="_22411">[3]misc!#REF!</definedName>
    <definedName name="_22412" localSheetId="0">[3]misc!#REF!</definedName>
    <definedName name="_22412">[3]misc!#REF!</definedName>
    <definedName name="_22413" localSheetId="0">[3]misc!#REF!</definedName>
    <definedName name="_22413">[3]misc!#REF!</definedName>
    <definedName name="_22414" localSheetId="0">[3]misc!#REF!</definedName>
    <definedName name="_22414">[3]misc!#REF!</definedName>
    <definedName name="_22415" localSheetId="0">[3]misc!#REF!</definedName>
    <definedName name="_22415">[3]misc!#REF!</definedName>
    <definedName name="_22416" localSheetId="0">[3]misc!#REF!</definedName>
    <definedName name="_22416">[3]misc!#REF!</definedName>
    <definedName name="_22420" localSheetId="0">[3]misc!#REF!</definedName>
    <definedName name="_22420">[3]misc!#REF!</definedName>
    <definedName name="_22421" localSheetId="0">[3]misc!#REF!</definedName>
    <definedName name="_22421">[3]misc!#REF!</definedName>
    <definedName name="_22422" localSheetId="0">[3]misc!#REF!</definedName>
    <definedName name="_22422">[3]misc!#REF!</definedName>
    <definedName name="_22423" localSheetId="0">[3]misc!#REF!</definedName>
    <definedName name="_22423">[3]misc!#REF!</definedName>
    <definedName name="_22424" localSheetId="0">[3]misc!#REF!</definedName>
    <definedName name="_22424">[3]misc!#REF!</definedName>
    <definedName name="_22425" localSheetId="0">[3]misc!#REF!</definedName>
    <definedName name="_22425">[3]misc!#REF!</definedName>
    <definedName name="_22426" localSheetId="0">[3]misc!#REF!</definedName>
    <definedName name="_22426">[3]misc!#REF!</definedName>
    <definedName name="_22430" localSheetId="0">[3]misc!#REF!</definedName>
    <definedName name="_22430">[3]misc!#REF!</definedName>
    <definedName name="_22431" localSheetId="0">[3]misc!#REF!</definedName>
    <definedName name="_22431">[3]misc!#REF!</definedName>
    <definedName name="_22440" localSheetId="0">[3]misc!#REF!</definedName>
    <definedName name="_22440">[3]misc!#REF!</definedName>
    <definedName name="_22441" localSheetId="0">[3]misc!#REF!</definedName>
    <definedName name="_22441">[3]misc!#REF!</definedName>
    <definedName name="_22442" localSheetId="0">[3]misc!#REF!</definedName>
    <definedName name="_22442">[3]misc!#REF!</definedName>
    <definedName name="_22443" localSheetId="0">[3]misc!#REF!</definedName>
    <definedName name="_22443">[3]misc!#REF!</definedName>
    <definedName name="_22450" localSheetId="0">[3]misc!#REF!</definedName>
    <definedName name="_22450">[3]misc!#REF!</definedName>
    <definedName name="_22451" localSheetId="0">[3]misc!#REF!</definedName>
    <definedName name="_22451">[3]misc!#REF!</definedName>
    <definedName name="_22452" localSheetId="0">[3]misc!#REF!</definedName>
    <definedName name="_22452">[3]misc!#REF!</definedName>
    <definedName name="_22453" localSheetId="0">[3]misc!#REF!</definedName>
    <definedName name="_22453">[3]misc!#REF!</definedName>
    <definedName name="_22454" localSheetId="0">[3]misc!#REF!</definedName>
    <definedName name="_22454">[3]misc!#REF!</definedName>
    <definedName name="_22455" localSheetId="0">[3]misc!#REF!</definedName>
    <definedName name="_22455">[3]misc!#REF!</definedName>
    <definedName name="_22456" localSheetId="0">[3]misc!#REF!</definedName>
    <definedName name="_22456">[3]misc!#REF!</definedName>
    <definedName name="_22457" localSheetId="0">[3]misc!#REF!</definedName>
    <definedName name="_22457">[3]misc!#REF!</definedName>
    <definedName name="_22458" localSheetId="0">[3]misc!#REF!</definedName>
    <definedName name="_22458">[3]misc!#REF!</definedName>
    <definedName name="_22459" localSheetId="0">[3]misc!#REF!</definedName>
    <definedName name="_22459">[3]misc!#REF!</definedName>
    <definedName name="_22500" localSheetId="0">[3]misc!#REF!</definedName>
    <definedName name="_22500">[3]misc!#REF!</definedName>
    <definedName name="_22501" localSheetId="0">[3]misc!#REF!</definedName>
    <definedName name="_22501">[3]misc!#REF!</definedName>
    <definedName name="_22502" localSheetId="0">[3]misc!#REF!</definedName>
    <definedName name="_22502">[3]misc!#REF!</definedName>
    <definedName name="_22600" localSheetId="0">[3]misc!#REF!</definedName>
    <definedName name="_22600">[3]misc!#REF!</definedName>
    <definedName name="_22601" localSheetId="0">[3]misc!#REF!</definedName>
    <definedName name="_22601">[3]misc!#REF!</definedName>
    <definedName name="_22G_0Extr" localSheetId="0">#REF!</definedName>
    <definedName name="_22G_0Extr">#REF!</definedName>
    <definedName name="_23">#N/A</definedName>
    <definedName name="_23000" localSheetId="0">[3]misc!#REF!</definedName>
    <definedName name="_23000">[3]misc!#REF!</definedName>
    <definedName name="_23100" localSheetId="0">[3]misc!#REF!</definedName>
    <definedName name="_23100">[3]misc!#REF!</definedName>
    <definedName name="_23110" localSheetId="0">[3]misc!#REF!</definedName>
    <definedName name="_23110">[3]misc!#REF!</definedName>
    <definedName name="_23111" localSheetId="0">[3]misc!#REF!</definedName>
    <definedName name="_23111">[3]misc!#REF!</definedName>
    <definedName name="_23112" localSheetId="0">[3]misc!#REF!</definedName>
    <definedName name="_23112">[3]misc!#REF!</definedName>
    <definedName name="_23113" localSheetId="0">[3]misc!#REF!</definedName>
    <definedName name="_23113">[3]misc!#REF!</definedName>
    <definedName name="_23120" localSheetId="0">[3]misc!#REF!</definedName>
    <definedName name="_23120">[3]misc!#REF!</definedName>
    <definedName name="_23121" localSheetId="0">[3]misc!#REF!</definedName>
    <definedName name="_23121">[3]misc!#REF!</definedName>
    <definedName name="_23122" localSheetId="0">[3]misc!#REF!</definedName>
    <definedName name="_23122">[3]misc!#REF!</definedName>
    <definedName name="_23123" localSheetId="0">[3]misc!#REF!</definedName>
    <definedName name="_23123">[3]misc!#REF!</definedName>
    <definedName name="_23130" localSheetId="0">[3]misc!#REF!</definedName>
    <definedName name="_23130">[3]misc!#REF!</definedName>
    <definedName name="_23131" localSheetId="0">[3]misc!#REF!</definedName>
    <definedName name="_23131">[3]misc!#REF!</definedName>
    <definedName name="_23132" localSheetId="0">[3]misc!#REF!</definedName>
    <definedName name="_23132">[3]misc!#REF!</definedName>
    <definedName name="_23133" localSheetId="0">[3]misc!#REF!</definedName>
    <definedName name="_23133">[3]misc!#REF!</definedName>
    <definedName name="_23140" localSheetId="0">[3]misc!#REF!</definedName>
    <definedName name="_23140">[3]misc!#REF!</definedName>
    <definedName name="_23141" localSheetId="0">[3]misc!#REF!</definedName>
    <definedName name="_23141">[3]misc!#REF!</definedName>
    <definedName name="_23142" localSheetId="0">[3]misc!#REF!</definedName>
    <definedName name="_23142">[3]misc!#REF!</definedName>
    <definedName name="_23143" localSheetId="0">[3]misc!#REF!</definedName>
    <definedName name="_23143">[3]misc!#REF!</definedName>
    <definedName name="_23200" localSheetId="0">[3]misc!#REF!</definedName>
    <definedName name="_23200">[3]misc!#REF!</definedName>
    <definedName name="_23210" localSheetId="0">[3]misc!#REF!</definedName>
    <definedName name="_23210">[3]misc!#REF!</definedName>
    <definedName name="_23211" localSheetId="0">[3]misc!#REF!</definedName>
    <definedName name="_23211">[3]misc!#REF!</definedName>
    <definedName name="_23212" localSheetId="0">[3]misc!#REF!</definedName>
    <definedName name="_23212">[3]misc!#REF!</definedName>
    <definedName name="_23213" localSheetId="0">[3]misc!#REF!</definedName>
    <definedName name="_23213">[3]misc!#REF!</definedName>
    <definedName name="_23220" localSheetId="0">[3]misc!#REF!</definedName>
    <definedName name="_23220">[3]misc!#REF!</definedName>
    <definedName name="_23221" localSheetId="0">[3]misc!#REF!</definedName>
    <definedName name="_23221">[3]misc!#REF!</definedName>
    <definedName name="_23222" localSheetId="0">[3]misc!#REF!</definedName>
    <definedName name="_23222">[3]misc!#REF!</definedName>
    <definedName name="_23223" localSheetId="0">[3]misc!#REF!</definedName>
    <definedName name="_23223">[3]misc!#REF!</definedName>
    <definedName name="_23230" localSheetId="0">[3]misc!#REF!</definedName>
    <definedName name="_23230">[3]misc!#REF!</definedName>
    <definedName name="_23231" localSheetId="0">[3]misc!#REF!</definedName>
    <definedName name="_23231">[3]misc!#REF!</definedName>
    <definedName name="_23232" localSheetId="0">[3]misc!#REF!</definedName>
    <definedName name="_23232">[3]misc!#REF!</definedName>
    <definedName name="_23233" localSheetId="0">[3]misc!#REF!</definedName>
    <definedName name="_23233">[3]misc!#REF!</definedName>
    <definedName name="_23240" localSheetId="0">[3]misc!#REF!</definedName>
    <definedName name="_23240">[3]misc!#REF!</definedName>
    <definedName name="_23241" localSheetId="0">[3]misc!#REF!</definedName>
    <definedName name="_23241">[3]misc!#REF!</definedName>
    <definedName name="_23242" localSheetId="0">[3]misc!#REF!</definedName>
    <definedName name="_23242">[3]misc!#REF!</definedName>
    <definedName name="_23243" localSheetId="0">[3]misc!#REF!</definedName>
    <definedName name="_23243">[3]misc!#REF!</definedName>
    <definedName name="_23300" localSheetId="0">[3]misc!#REF!</definedName>
    <definedName name="_23300">[3]misc!#REF!</definedName>
    <definedName name="_23310" localSheetId="0">[3]misc!#REF!</definedName>
    <definedName name="_23310">[3]misc!#REF!</definedName>
    <definedName name="_23311" localSheetId="0">[3]misc!#REF!</definedName>
    <definedName name="_23311">[3]misc!#REF!</definedName>
    <definedName name="_23312" localSheetId="0">[3]misc!#REF!</definedName>
    <definedName name="_23312">[3]misc!#REF!</definedName>
    <definedName name="_23313" localSheetId="0">[3]misc!#REF!</definedName>
    <definedName name="_23313">[3]misc!#REF!</definedName>
    <definedName name="_23314" localSheetId="0">[3]misc!#REF!</definedName>
    <definedName name="_23314">[3]misc!#REF!</definedName>
    <definedName name="_23320" localSheetId="0">[3]misc!#REF!</definedName>
    <definedName name="_23320">[3]misc!#REF!</definedName>
    <definedName name="_23321" localSheetId="0">[3]misc!#REF!</definedName>
    <definedName name="_23321">[3]misc!#REF!</definedName>
    <definedName name="_23322" localSheetId="0">[3]misc!#REF!</definedName>
    <definedName name="_23322">[3]misc!#REF!</definedName>
    <definedName name="_23323" localSheetId="0">[3]misc!#REF!</definedName>
    <definedName name="_23323">[3]misc!#REF!</definedName>
    <definedName name="_23324" localSheetId="0">[3]misc!#REF!</definedName>
    <definedName name="_23324">[3]misc!#REF!</definedName>
    <definedName name="_23330" localSheetId="0">[3]misc!#REF!</definedName>
    <definedName name="_23330">[3]misc!#REF!</definedName>
    <definedName name="_23331" localSheetId="0">[3]misc!#REF!</definedName>
    <definedName name="_23331">[3]misc!#REF!</definedName>
    <definedName name="_23332" localSheetId="0">[3]misc!#REF!</definedName>
    <definedName name="_23332">[3]misc!#REF!</definedName>
    <definedName name="_23333" localSheetId="0">[3]misc!#REF!</definedName>
    <definedName name="_23333">[3]misc!#REF!</definedName>
    <definedName name="_23334" localSheetId="0">[3]misc!#REF!</definedName>
    <definedName name="_23334">[3]misc!#REF!</definedName>
    <definedName name="_23340" localSheetId="0">[3]misc!#REF!</definedName>
    <definedName name="_23340">[3]misc!#REF!</definedName>
    <definedName name="_23400" localSheetId="0">[3]misc!#REF!</definedName>
    <definedName name="_23400">[3]misc!#REF!</definedName>
    <definedName name="_23410" localSheetId="0">[3]misc!#REF!</definedName>
    <definedName name="_23410">[3]misc!#REF!</definedName>
    <definedName name="_23411" localSheetId="0">[3]misc!#REF!</definedName>
    <definedName name="_23411">[3]misc!#REF!</definedName>
    <definedName name="_23412" localSheetId="0">[3]misc!#REF!</definedName>
    <definedName name="_23412">[3]misc!#REF!</definedName>
    <definedName name="_23420" localSheetId="0">[3]misc!#REF!</definedName>
    <definedName name="_23420">[3]misc!#REF!</definedName>
    <definedName name="_23421" localSheetId="0">[3]misc!#REF!</definedName>
    <definedName name="_23421">[3]misc!#REF!</definedName>
    <definedName name="_23422" localSheetId="0">[3]misc!#REF!</definedName>
    <definedName name="_23422">[3]misc!#REF!</definedName>
    <definedName name="_23430" localSheetId="0">[3]misc!#REF!</definedName>
    <definedName name="_23430">[3]misc!#REF!</definedName>
    <definedName name="_23431" localSheetId="0">[3]misc!#REF!</definedName>
    <definedName name="_23431">[3]misc!#REF!</definedName>
    <definedName name="_23432" localSheetId="0">[3]misc!#REF!</definedName>
    <definedName name="_23432">[3]misc!#REF!</definedName>
    <definedName name="_23440" localSheetId="0">[3]misc!#REF!</definedName>
    <definedName name="_23440">[3]misc!#REF!</definedName>
    <definedName name="_23441" localSheetId="0">[3]misc!#REF!</definedName>
    <definedName name="_23441">[3]misc!#REF!</definedName>
    <definedName name="_23442" localSheetId="0">[3]misc!#REF!</definedName>
    <definedName name="_23442">[3]misc!#REF!</definedName>
    <definedName name="_23500" localSheetId="0">[3]misc!#REF!</definedName>
    <definedName name="_23500">[3]misc!#REF!</definedName>
    <definedName name="_23510" localSheetId="0">[3]misc!#REF!</definedName>
    <definedName name="_23510">[3]misc!#REF!</definedName>
    <definedName name="_23511" localSheetId="0">[3]misc!#REF!</definedName>
    <definedName name="_23511">[3]misc!#REF!</definedName>
    <definedName name="_23512" localSheetId="0">[3]misc!#REF!</definedName>
    <definedName name="_23512">[3]misc!#REF!</definedName>
    <definedName name="_23520" localSheetId="0">[3]misc!#REF!</definedName>
    <definedName name="_23520">[3]misc!#REF!</definedName>
    <definedName name="_23521" localSheetId="0">[3]misc!#REF!</definedName>
    <definedName name="_23521">[3]misc!#REF!</definedName>
    <definedName name="_23522" localSheetId="0">[3]misc!#REF!</definedName>
    <definedName name="_23522">[3]misc!#REF!</definedName>
    <definedName name="_23530" localSheetId="0">[3]misc!#REF!</definedName>
    <definedName name="_23530">[3]misc!#REF!</definedName>
    <definedName name="_23531" localSheetId="0">[3]misc!#REF!</definedName>
    <definedName name="_23531">[3]misc!#REF!</definedName>
    <definedName name="_23532" localSheetId="0">[3]misc!#REF!</definedName>
    <definedName name="_23532">[3]misc!#REF!</definedName>
    <definedName name="_23540" localSheetId="0">[3]misc!#REF!</definedName>
    <definedName name="_23540">[3]misc!#REF!</definedName>
    <definedName name="_23541" localSheetId="0">[3]misc!#REF!</definedName>
    <definedName name="_23541">[3]misc!#REF!</definedName>
    <definedName name="_23542" localSheetId="0">[3]misc!#REF!</definedName>
    <definedName name="_23542">[3]misc!#REF!</definedName>
    <definedName name="_23G_0Extract" localSheetId="0">#REF!</definedName>
    <definedName name="_23G_0Extract">#REF!</definedName>
    <definedName name="_24">#N/A</definedName>
    <definedName name="_24000" localSheetId="0">[3]misc!#REF!</definedName>
    <definedName name="_24000">[3]misc!#REF!</definedName>
    <definedName name="_24100" localSheetId="0">[3]misc!#REF!</definedName>
    <definedName name="_24100">[3]misc!#REF!</definedName>
    <definedName name="_24101" localSheetId="0">[3]misc!#REF!</definedName>
    <definedName name="_24101">[3]misc!#REF!</definedName>
    <definedName name="_24102" localSheetId="0">[3]misc!#REF!</definedName>
    <definedName name="_24102">[3]misc!#REF!</definedName>
    <definedName name="_24200" localSheetId="0">[3]misc!#REF!</definedName>
    <definedName name="_24200">[3]misc!#REF!</definedName>
    <definedName name="_24201" localSheetId="0">[3]misc!#REF!</definedName>
    <definedName name="_24201">[3]misc!#REF!</definedName>
    <definedName name="_24202" localSheetId="0">[3]misc!#REF!</definedName>
    <definedName name="_24202">[3]misc!#REF!</definedName>
    <definedName name="_24300" localSheetId="0">[3]misc!#REF!</definedName>
    <definedName name="_24300">[3]misc!#REF!</definedName>
    <definedName name="_24301" localSheetId="0">[3]misc!#REF!</definedName>
    <definedName name="_24301">[3]misc!#REF!</definedName>
    <definedName name="_24302" localSheetId="0">[3]misc!#REF!</definedName>
    <definedName name="_24302">[3]misc!#REF!</definedName>
    <definedName name="_24303" localSheetId="0">[3]misc!#REF!</definedName>
    <definedName name="_24303">[3]misc!#REF!</definedName>
    <definedName name="_24400" localSheetId="0">[3]misc!#REF!</definedName>
    <definedName name="_24400">[3]misc!#REF!</definedName>
    <definedName name="_24401" localSheetId="0">[3]misc!#REF!</definedName>
    <definedName name="_24401">[3]misc!#REF!</definedName>
    <definedName name="_24402" localSheetId="0">[3]misc!#REF!</definedName>
    <definedName name="_24402">[3]misc!#REF!</definedName>
    <definedName name="_24단" localSheetId="0">#REF!</definedName>
    <definedName name="_24단">#REF!</definedName>
    <definedName name="_25">#N/A</definedName>
    <definedName name="_25000" localSheetId="0">[3]misc!#REF!</definedName>
    <definedName name="_25000">[3]misc!#REF!</definedName>
    <definedName name="_25100" localSheetId="0">[3]misc!#REF!</definedName>
    <definedName name="_25100">[3]misc!#REF!</definedName>
    <definedName name="_25101" localSheetId="0">[3]misc!#REF!</definedName>
    <definedName name="_25101">[3]misc!#REF!</definedName>
    <definedName name="_25102" localSheetId="0">[3]misc!#REF!</definedName>
    <definedName name="_25102">[3]misc!#REF!</definedName>
    <definedName name="_25200" localSheetId="0">[3]misc!#REF!</definedName>
    <definedName name="_25200">[3]misc!#REF!</definedName>
    <definedName name="_25210" localSheetId="0">[3]misc!#REF!</definedName>
    <definedName name="_25210">[3]misc!#REF!</definedName>
    <definedName name="_25211" localSheetId="0">[3]misc!#REF!</definedName>
    <definedName name="_25211">[3]misc!#REF!</definedName>
    <definedName name="_25212" localSheetId="0">[3]misc!#REF!</definedName>
    <definedName name="_25212">[3]misc!#REF!</definedName>
    <definedName name="_25213" localSheetId="0">[3]misc!#REF!</definedName>
    <definedName name="_25213">[3]misc!#REF!</definedName>
    <definedName name="_25220" localSheetId="0">[3]misc!#REF!</definedName>
    <definedName name="_25220">[3]misc!#REF!</definedName>
    <definedName name="_25221" localSheetId="0">[3]misc!#REF!</definedName>
    <definedName name="_25221">[3]misc!#REF!</definedName>
    <definedName name="_25222" localSheetId="0">[3]misc!#REF!</definedName>
    <definedName name="_25222">[3]misc!#REF!</definedName>
    <definedName name="_25223" localSheetId="0">[3]misc!#REF!</definedName>
    <definedName name="_25223">[3]misc!#REF!</definedName>
    <definedName name="_25300" localSheetId="0">[3]misc!#REF!</definedName>
    <definedName name="_25300">[3]misc!#REF!</definedName>
    <definedName name="_25310" localSheetId="0">[3]misc!#REF!</definedName>
    <definedName name="_25310">[3]misc!#REF!</definedName>
    <definedName name="_25311" localSheetId="0">[3]misc!#REF!</definedName>
    <definedName name="_25311">[3]misc!#REF!</definedName>
    <definedName name="_25312" localSheetId="0">[3]misc!#REF!</definedName>
    <definedName name="_25312">[3]misc!#REF!</definedName>
    <definedName name="_25313" localSheetId="0">[3]misc!#REF!</definedName>
    <definedName name="_25313">[3]misc!#REF!</definedName>
    <definedName name="_25320" localSheetId="0">[3]misc!#REF!</definedName>
    <definedName name="_25320">[3]misc!#REF!</definedName>
    <definedName name="_25321" localSheetId="0">[3]misc!#REF!</definedName>
    <definedName name="_25321">[3]misc!#REF!</definedName>
    <definedName name="_25322" localSheetId="0">[3]misc!#REF!</definedName>
    <definedName name="_25322">[3]misc!#REF!</definedName>
    <definedName name="_25323" localSheetId="0">[3]misc!#REF!</definedName>
    <definedName name="_25323">[3]misc!#REF!</definedName>
    <definedName name="_25400" localSheetId="0">[3]misc!#REF!</definedName>
    <definedName name="_25400">[3]misc!#REF!</definedName>
    <definedName name="_25406" localSheetId="0">[3]misc!#REF!</definedName>
    <definedName name="_25406">[3]misc!#REF!</definedName>
    <definedName name="_25407" localSheetId="0">[3]misc!#REF!</definedName>
    <definedName name="_25407">[3]misc!#REF!</definedName>
    <definedName name="_25408" localSheetId="0">[3]misc!#REF!</definedName>
    <definedName name="_25408">[3]misc!#REF!</definedName>
    <definedName name="_25410" localSheetId="0">[3]misc!#REF!</definedName>
    <definedName name="_25410">[3]misc!#REF!</definedName>
    <definedName name="_25411" localSheetId="0">[3]misc!#REF!</definedName>
    <definedName name="_25411">[3]misc!#REF!</definedName>
    <definedName name="_25412" localSheetId="0">[3]misc!#REF!</definedName>
    <definedName name="_25412">[3]misc!#REF!</definedName>
    <definedName name="_25413" localSheetId="0">[3]misc!#REF!</definedName>
    <definedName name="_25413">[3]misc!#REF!</definedName>
    <definedName name="_25420" localSheetId="0">[3]misc!#REF!</definedName>
    <definedName name="_25420">[3]misc!#REF!</definedName>
    <definedName name="_25500" localSheetId="0">[3]misc!#REF!</definedName>
    <definedName name="_25500">[3]misc!#REF!</definedName>
    <definedName name="_25501" localSheetId="0">[3]misc!#REF!</definedName>
    <definedName name="_25501">[3]misc!#REF!</definedName>
    <definedName name="_25502" localSheetId="0">[3]misc!#REF!</definedName>
    <definedName name="_25502">[3]misc!#REF!</definedName>
    <definedName name="_25600" localSheetId="0">[3]misc!#REF!</definedName>
    <definedName name="_25600">[3]misc!#REF!</definedName>
    <definedName name="_25610" localSheetId="0">[3]misc!#REF!</definedName>
    <definedName name="_25610">[3]misc!#REF!</definedName>
    <definedName name="_25611" localSheetId="0">[3]misc!#REF!</definedName>
    <definedName name="_25611">[3]misc!#REF!</definedName>
    <definedName name="_25612" localSheetId="0">[3]misc!#REF!</definedName>
    <definedName name="_25612">[3]misc!#REF!</definedName>
    <definedName name="_25620" localSheetId="0">[3]misc!#REF!</definedName>
    <definedName name="_25620">[3]misc!#REF!</definedName>
    <definedName name="_25621" localSheetId="0">[3]misc!#REF!</definedName>
    <definedName name="_25621">[3]misc!#REF!</definedName>
    <definedName name="_25622" localSheetId="0">[3]misc!#REF!</definedName>
    <definedName name="_25622">[3]misc!#REF!</definedName>
    <definedName name="_25630" localSheetId="0">[3]misc!#REF!</definedName>
    <definedName name="_25630">[3]misc!#REF!</definedName>
    <definedName name="_25631" localSheetId="0">[3]misc!#REF!</definedName>
    <definedName name="_25631">[3]misc!#REF!</definedName>
    <definedName name="_25632" localSheetId="0">[3]misc!#REF!</definedName>
    <definedName name="_25632">[3]misc!#REF!</definedName>
    <definedName name="_25640" localSheetId="0">[3]misc!#REF!</definedName>
    <definedName name="_25640">[3]misc!#REF!</definedName>
    <definedName name="_25641" localSheetId="0">[3]misc!#REF!</definedName>
    <definedName name="_25641">[3]misc!#REF!</definedName>
    <definedName name="_25642" localSheetId="0">[3]misc!#REF!</definedName>
    <definedName name="_25642">[3]misc!#REF!</definedName>
    <definedName name="_25650" localSheetId="0">[3]misc!#REF!</definedName>
    <definedName name="_25650">[3]misc!#REF!</definedName>
    <definedName name="_25651" localSheetId="0">[3]misc!#REF!</definedName>
    <definedName name="_25651">[3]misc!#REF!</definedName>
    <definedName name="_25652" localSheetId="0">[3]misc!#REF!</definedName>
    <definedName name="_25652">[3]misc!#REF!</definedName>
    <definedName name="_25700" localSheetId="0">[3]misc!#REF!</definedName>
    <definedName name="_25700">[3]misc!#REF!</definedName>
    <definedName name="_25710" localSheetId="0">[3]misc!#REF!</definedName>
    <definedName name="_25710">[3]misc!#REF!</definedName>
    <definedName name="_25711" localSheetId="0">[3]misc!#REF!</definedName>
    <definedName name="_25711">[3]misc!#REF!</definedName>
    <definedName name="_25712" localSheetId="0">[3]misc!#REF!</definedName>
    <definedName name="_25712">[3]misc!#REF!</definedName>
    <definedName name="_25720" localSheetId="0">[3]misc!#REF!</definedName>
    <definedName name="_25720">[3]misc!#REF!</definedName>
    <definedName name="_25721" localSheetId="0">[3]misc!#REF!</definedName>
    <definedName name="_25721">[3]misc!#REF!</definedName>
    <definedName name="_25722" localSheetId="0">[3]misc!#REF!</definedName>
    <definedName name="_25722">[3]misc!#REF!</definedName>
    <definedName name="_25730" localSheetId="0">[3]misc!#REF!</definedName>
    <definedName name="_25730">[3]misc!#REF!</definedName>
    <definedName name="_25731" localSheetId="0">[3]misc!#REF!</definedName>
    <definedName name="_25731">[3]misc!#REF!</definedName>
    <definedName name="_25732" localSheetId="0">[3]misc!#REF!</definedName>
    <definedName name="_25732">[3]misc!#REF!</definedName>
    <definedName name="_25740" localSheetId="0">[3]misc!#REF!</definedName>
    <definedName name="_25740">[3]misc!#REF!</definedName>
    <definedName name="_25741" localSheetId="0">[3]misc!#REF!</definedName>
    <definedName name="_25741">[3]misc!#REF!</definedName>
    <definedName name="_25742" localSheetId="0">[3]misc!#REF!</definedName>
    <definedName name="_25742">[3]misc!#REF!</definedName>
    <definedName name="_25800" localSheetId="0">[3]misc!#REF!</definedName>
    <definedName name="_25800">[3]misc!#REF!</definedName>
    <definedName name="_25810" localSheetId="0">[3]misc!#REF!</definedName>
    <definedName name="_25810">[3]misc!#REF!</definedName>
    <definedName name="_25811" localSheetId="0">[3]misc!#REF!</definedName>
    <definedName name="_25811">[3]misc!#REF!</definedName>
    <definedName name="_25812" localSheetId="0">[3]misc!#REF!</definedName>
    <definedName name="_25812">[3]misc!#REF!</definedName>
    <definedName name="_25820" localSheetId="0">[3]misc!#REF!</definedName>
    <definedName name="_25820">[3]misc!#REF!</definedName>
    <definedName name="_25821" localSheetId="0">[3]misc!#REF!</definedName>
    <definedName name="_25821">[3]misc!#REF!</definedName>
    <definedName name="_25822" localSheetId="0">[3]misc!#REF!</definedName>
    <definedName name="_25822">[3]misc!#REF!</definedName>
    <definedName name="_26">#N/A</definedName>
    <definedName name="_26000" localSheetId="0">[3]misc!#REF!</definedName>
    <definedName name="_26000">[3]misc!#REF!</definedName>
    <definedName name="_26100" localSheetId="0">[3]misc!#REF!</definedName>
    <definedName name="_26100">[3]misc!#REF!</definedName>
    <definedName name="_26120" localSheetId="0">[3]misc!#REF!</definedName>
    <definedName name="_26120">[3]misc!#REF!</definedName>
    <definedName name="_26121" localSheetId="0">[3]misc!#REF!</definedName>
    <definedName name="_26121">[3]misc!#REF!</definedName>
    <definedName name="_26122" localSheetId="0">[3]misc!#REF!</definedName>
    <definedName name="_26122">[3]misc!#REF!</definedName>
    <definedName name="_26130" localSheetId="0">[3]misc!#REF!</definedName>
    <definedName name="_26130">[3]misc!#REF!</definedName>
    <definedName name="_26131" localSheetId="0">[3]misc!#REF!</definedName>
    <definedName name="_26131">[3]misc!#REF!</definedName>
    <definedName name="_26132" localSheetId="0">[3]misc!#REF!</definedName>
    <definedName name="_26132">[3]misc!#REF!</definedName>
    <definedName name="_26140" localSheetId="0">[3]misc!#REF!</definedName>
    <definedName name="_26140">[3]misc!#REF!</definedName>
    <definedName name="_26141" localSheetId="0">[3]misc!#REF!</definedName>
    <definedName name="_26141">[3]misc!#REF!</definedName>
    <definedName name="_26142" localSheetId="0">[3]misc!#REF!</definedName>
    <definedName name="_26142">[3]misc!#REF!</definedName>
    <definedName name="_26150" localSheetId="0">[3]misc!#REF!</definedName>
    <definedName name="_26150">[3]misc!#REF!</definedName>
    <definedName name="_26151" localSheetId="0">[3]misc!#REF!</definedName>
    <definedName name="_26151">[3]misc!#REF!</definedName>
    <definedName name="_26160" localSheetId="0">[3]misc!#REF!</definedName>
    <definedName name="_26160">[3]misc!#REF!</definedName>
    <definedName name="_26161" localSheetId="0">[3]misc!#REF!</definedName>
    <definedName name="_26161">[3]misc!#REF!</definedName>
    <definedName name="_26162" localSheetId="0">[3]misc!#REF!</definedName>
    <definedName name="_26162">[3]misc!#REF!</definedName>
    <definedName name="_26163" localSheetId="0">[3]misc!#REF!</definedName>
    <definedName name="_26163">[3]misc!#REF!</definedName>
    <definedName name="_26170" localSheetId="0">[3]misc!#REF!</definedName>
    <definedName name="_26170">[3]misc!#REF!</definedName>
    <definedName name="_26171" localSheetId="0">[3]misc!#REF!</definedName>
    <definedName name="_26171">[3]misc!#REF!</definedName>
    <definedName name="_26180" localSheetId="0">[3]misc!#REF!</definedName>
    <definedName name="_26180">[3]misc!#REF!</definedName>
    <definedName name="_26181" localSheetId="0">[3]misc!#REF!</definedName>
    <definedName name="_26181">[3]misc!#REF!</definedName>
    <definedName name="_26190" localSheetId="0">[3]misc!#REF!</definedName>
    <definedName name="_26190">[3]misc!#REF!</definedName>
    <definedName name="_26191" localSheetId="0">[3]misc!#REF!</definedName>
    <definedName name="_26191">[3]misc!#REF!</definedName>
    <definedName name="_26200" localSheetId="0">[3]misc!#REF!</definedName>
    <definedName name="_26200">[3]misc!#REF!</definedName>
    <definedName name="_26220" localSheetId="0">[3]misc!#REF!</definedName>
    <definedName name="_26220">[3]misc!#REF!</definedName>
    <definedName name="_26221" localSheetId="0">[3]misc!#REF!</definedName>
    <definedName name="_26221">[3]misc!#REF!</definedName>
    <definedName name="_26222" localSheetId="0">[3]misc!#REF!</definedName>
    <definedName name="_26222">[3]misc!#REF!</definedName>
    <definedName name="_26230" localSheetId="0">[3]misc!#REF!</definedName>
    <definedName name="_26230">[3]misc!#REF!</definedName>
    <definedName name="_26231" localSheetId="0">[3]misc!#REF!</definedName>
    <definedName name="_26231">[3]misc!#REF!</definedName>
    <definedName name="_26232" localSheetId="0">[3]misc!#REF!</definedName>
    <definedName name="_26232">[3]misc!#REF!</definedName>
    <definedName name="_26240" localSheetId="0">[3]misc!#REF!</definedName>
    <definedName name="_26240">[3]misc!#REF!</definedName>
    <definedName name="_26241" localSheetId="0">[3]misc!#REF!</definedName>
    <definedName name="_26241">[3]misc!#REF!</definedName>
    <definedName name="_26242" localSheetId="0">[3]misc!#REF!</definedName>
    <definedName name="_26242">[3]misc!#REF!</definedName>
    <definedName name="_26250" localSheetId="0">[3]misc!#REF!</definedName>
    <definedName name="_26250">[3]misc!#REF!</definedName>
    <definedName name="_26251" localSheetId="0">[3]misc!#REF!</definedName>
    <definedName name="_26251">[3]misc!#REF!</definedName>
    <definedName name="_26260" localSheetId="0">[3]misc!#REF!</definedName>
    <definedName name="_26260">[3]misc!#REF!</definedName>
    <definedName name="_26261" localSheetId="0">[3]misc!#REF!</definedName>
    <definedName name="_26261">[3]misc!#REF!</definedName>
    <definedName name="_26262" localSheetId="0">[3]misc!#REF!</definedName>
    <definedName name="_26262">[3]misc!#REF!</definedName>
    <definedName name="_26263" localSheetId="0">[3]misc!#REF!</definedName>
    <definedName name="_26263">[3]misc!#REF!</definedName>
    <definedName name="_26270" localSheetId="0">[3]misc!#REF!</definedName>
    <definedName name="_26270">[3]misc!#REF!</definedName>
    <definedName name="_26271" localSheetId="0">[3]misc!#REF!</definedName>
    <definedName name="_26271">[3]misc!#REF!</definedName>
    <definedName name="_26280" localSheetId="0">[3]misc!#REF!</definedName>
    <definedName name="_26280">[3]misc!#REF!</definedName>
    <definedName name="_26281" localSheetId="0">[3]misc!#REF!</definedName>
    <definedName name="_26281">[3]misc!#REF!</definedName>
    <definedName name="_26290" localSheetId="0">[3]misc!#REF!</definedName>
    <definedName name="_26290">[3]misc!#REF!</definedName>
    <definedName name="_26291" localSheetId="0">[3]misc!#REF!</definedName>
    <definedName name="_26291">[3]misc!#REF!</definedName>
    <definedName name="_26300" localSheetId="0">[3]misc!#REF!</definedName>
    <definedName name="_26300">[3]misc!#REF!</definedName>
    <definedName name="_26320" localSheetId="0">[3]misc!#REF!</definedName>
    <definedName name="_26320">[3]misc!#REF!</definedName>
    <definedName name="_26321" localSheetId="0">[3]misc!#REF!</definedName>
    <definedName name="_26321">[3]misc!#REF!</definedName>
    <definedName name="_26322" localSheetId="0">[3]misc!#REF!</definedName>
    <definedName name="_26322">[3]misc!#REF!</definedName>
    <definedName name="_26330" localSheetId="0">[3]misc!#REF!</definedName>
    <definedName name="_26330">[3]misc!#REF!</definedName>
    <definedName name="_26331" localSheetId="0">[3]misc!#REF!</definedName>
    <definedName name="_26331">[3]misc!#REF!</definedName>
    <definedName name="_26332" localSheetId="0">[3]misc!#REF!</definedName>
    <definedName name="_26332">[3]misc!#REF!</definedName>
    <definedName name="_26340" localSheetId="0">[3]misc!#REF!</definedName>
    <definedName name="_26340">[3]misc!#REF!</definedName>
    <definedName name="_26341" localSheetId="0">[3]misc!#REF!</definedName>
    <definedName name="_26341">[3]misc!#REF!</definedName>
    <definedName name="_26342" localSheetId="0">[3]misc!#REF!</definedName>
    <definedName name="_26342">[3]misc!#REF!</definedName>
    <definedName name="_26350" localSheetId="0">[3]misc!#REF!</definedName>
    <definedName name="_26350">[3]misc!#REF!</definedName>
    <definedName name="_26351" localSheetId="0">[3]misc!#REF!</definedName>
    <definedName name="_26351">[3]misc!#REF!</definedName>
    <definedName name="_26360" localSheetId="0">[3]misc!#REF!</definedName>
    <definedName name="_26360">[3]misc!#REF!</definedName>
    <definedName name="_26361" localSheetId="0">[3]misc!#REF!</definedName>
    <definedName name="_26361">[3]misc!#REF!</definedName>
    <definedName name="_26362" localSheetId="0">[3]misc!#REF!</definedName>
    <definedName name="_26362">[3]misc!#REF!</definedName>
    <definedName name="_26363" localSheetId="0">[3]misc!#REF!</definedName>
    <definedName name="_26363">[3]misc!#REF!</definedName>
    <definedName name="_26370" localSheetId="0">[3]misc!#REF!</definedName>
    <definedName name="_26370">[3]misc!#REF!</definedName>
    <definedName name="_26371" localSheetId="0">[3]misc!#REF!</definedName>
    <definedName name="_26371">[3]misc!#REF!</definedName>
    <definedName name="_26380" localSheetId="0">[3]misc!#REF!</definedName>
    <definedName name="_26380">[3]misc!#REF!</definedName>
    <definedName name="_26381" localSheetId="0">[3]misc!#REF!</definedName>
    <definedName name="_26381">[3]misc!#REF!</definedName>
    <definedName name="_26390" localSheetId="0">[3]misc!#REF!</definedName>
    <definedName name="_26390">[3]misc!#REF!</definedName>
    <definedName name="_26391" localSheetId="0">[3]misc!#REF!</definedName>
    <definedName name="_26391">[3]misc!#REF!</definedName>
    <definedName name="_27">#N/A</definedName>
    <definedName name="_28">#N/A</definedName>
    <definedName name="_29">#N/A</definedName>
    <definedName name="_3">#N/A</definedName>
    <definedName name="_3._스팀터빈_건물기초__AC___04" localSheetId="0">#REF!</definedName>
    <definedName name="_3._스팀터빈_건물기초__AC___04">#REF!</definedName>
    <definedName name="_3.철근콘크리트공사" localSheetId="0">#REF!</definedName>
    <definedName name="_3.철근콘크리트공사">#REF!</definedName>
    <definedName name="_3_0\MID" localSheetId="0">'[8]#REF'!#REF!</definedName>
    <definedName name="_3_0\MID">'[8]#REF'!#REF!</definedName>
    <definedName name="_3_1정수장진입도로" localSheetId="0">#REF!</definedName>
    <definedName name="_3_1정수장진입도로">#REF!</definedName>
    <definedName name="_3_2.1호이설도로" localSheetId="0">#REF!</definedName>
    <definedName name="_3_2.1호이설도로">#REF!</definedName>
    <definedName name="_3_3.2호이설도로" localSheetId="0">#REF!</definedName>
    <definedName name="_3_3.2호이설도로">#REF!</definedName>
    <definedName name="_3_도로공사" localSheetId="0">#REF!</definedName>
    <definedName name="_3_도로공사">#REF!</definedName>
    <definedName name="_30">#N/A</definedName>
    <definedName name="_30000" localSheetId="0">[3]misc!#REF!</definedName>
    <definedName name="_30000">[3]misc!#REF!</definedName>
    <definedName name="_31">#N/A</definedName>
    <definedName name="_31000" localSheetId="0">[3]misc!#REF!</definedName>
    <definedName name="_31000">[3]misc!#REF!</definedName>
    <definedName name="_31100" localSheetId="0">[3]misc!#REF!</definedName>
    <definedName name="_31100">[3]misc!#REF!</definedName>
    <definedName name="_31101" localSheetId="0">[3]misc!#REF!</definedName>
    <definedName name="_31101">[3]misc!#REF!</definedName>
    <definedName name="_31102" localSheetId="0">[3]misc!#REF!</definedName>
    <definedName name="_31102">[3]misc!#REF!</definedName>
    <definedName name="_31103" localSheetId="0">[3]misc!#REF!</definedName>
    <definedName name="_31103">[3]misc!#REF!</definedName>
    <definedName name="_31104" localSheetId="0">[3]misc!#REF!</definedName>
    <definedName name="_31104">[3]misc!#REF!</definedName>
    <definedName name="_31105" localSheetId="0">[3]misc!#REF!</definedName>
    <definedName name="_31105">[3]misc!#REF!</definedName>
    <definedName name="_31106" localSheetId="0">[3]misc!#REF!</definedName>
    <definedName name="_31106">[3]misc!#REF!</definedName>
    <definedName name="_31200" localSheetId="0">[3]misc!#REF!</definedName>
    <definedName name="_31200">[3]misc!#REF!</definedName>
    <definedName name="_31210" localSheetId="0">[3]misc!#REF!</definedName>
    <definedName name="_31210">[3]misc!#REF!</definedName>
    <definedName name="_31211" localSheetId="0">[3]misc!#REF!</definedName>
    <definedName name="_31211">[3]misc!#REF!</definedName>
    <definedName name="_31212" localSheetId="0">[3]misc!#REF!</definedName>
    <definedName name="_31212">[3]misc!#REF!</definedName>
    <definedName name="_31213" localSheetId="0">[3]misc!#REF!</definedName>
    <definedName name="_31213">[3]misc!#REF!</definedName>
    <definedName name="_31214" localSheetId="0">[3]misc!#REF!</definedName>
    <definedName name="_31214">[3]misc!#REF!</definedName>
    <definedName name="_31215" localSheetId="0">[3]misc!#REF!</definedName>
    <definedName name="_31215">[3]misc!#REF!</definedName>
    <definedName name="_31216" localSheetId="0">[3]misc!#REF!</definedName>
    <definedName name="_31216">[3]misc!#REF!</definedName>
    <definedName name="_31217" localSheetId="0">[3]misc!#REF!</definedName>
    <definedName name="_31217">[3]misc!#REF!</definedName>
    <definedName name="_31218" localSheetId="0">[3]misc!#REF!</definedName>
    <definedName name="_31218">[3]misc!#REF!</definedName>
    <definedName name="_31219" localSheetId="0">[3]misc!#REF!</definedName>
    <definedName name="_31219">[3]misc!#REF!</definedName>
    <definedName name="_31230" localSheetId="0">[3]misc!#REF!</definedName>
    <definedName name="_31230">[3]misc!#REF!</definedName>
    <definedName name="_31231" localSheetId="0">[3]misc!#REF!</definedName>
    <definedName name="_31231">[3]misc!#REF!</definedName>
    <definedName name="_31232" localSheetId="0">[3]misc!#REF!</definedName>
    <definedName name="_31232">[3]misc!#REF!</definedName>
    <definedName name="_31233" localSheetId="0">[3]misc!#REF!</definedName>
    <definedName name="_31233">[3]misc!#REF!</definedName>
    <definedName name="_31234" localSheetId="0">[3]misc!#REF!</definedName>
    <definedName name="_31234">[3]misc!#REF!</definedName>
    <definedName name="_31235" localSheetId="0">[3]misc!#REF!</definedName>
    <definedName name="_31235">[3]misc!#REF!</definedName>
    <definedName name="_31236" localSheetId="0">[3]misc!#REF!</definedName>
    <definedName name="_31236">[3]misc!#REF!</definedName>
    <definedName name="_31237" localSheetId="0">[3]misc!#REF!</definedName>
    <definedName name="_31237">[3]misc!#REF!</definedName>
    <definedName name="_31300" localSheetId="0">[3]misc!#REF!</definedName>
    <definedName name="_31300">[3]misc!#REF!</definedName>
    <definedName name="_31301" localSheetId="0">[3]misc!#REF!</definedName>
    <definedName name="_31301">[3]misc!#REF!</definedName>
    <definedName name="_31302" localSheetId="0">[3]misc!#REF!</definedName>
    <definedName name="_31302">[3]misc!#REF!</definedName>
    <definedName name="_31303" localSheetId="0">[3]misc!#REF!</definedName>
    <definedName name="_31303">[3]misc!#REF!</definedName>
    <definedName name="_31304" localSheetId="0">[3]misc!#REF!</definedName>
    <definedName name="_31304">[3]misc!#REF!</definedName>
    <definedName name="_31305" localSheetId="0">[3]misc!#REF!</definedName>
    <definedName name="_31305">[3]misc!#REF!</definedName>
    <definedName name="_31306" localSheetId="0">[3]misc!#REF!</definedName>
    <definedName name="_31306">[3]misc!#REF!</definedName>
    <definedName name="_31307" localSheetId="0">[3]misc!#REF!</definedName>
    <definedName name="_31307">[3]misc!#REF!</definedName>
    <definedName name="_31308" localSheetId="0">[3]misc!#REF!</definedName>
    <definedName name="_31308">[3]misc!#REF!</definedName>
    <definedName name="_31309" localSheetId="0">[3]misc!#REF!</definedName>
    <definedName name="_31309">[3]misc!#REF!</definedName>
    <definedName name="_31310" localSheetId="0">[3]misc!#REF!</definedName>
    <definedName name="_31310">[3]misc!#REF!</definedName>
    <definedName name="_31311" localSheetId="0">[3]misc!#REF!</definedName>
    <definedName name="_31311">[3]misc!#REF!</definedName>
    <definedName name="_31312" localSheetId="0">[3]misc!#REF!</definedName>
    <definedName name="_31312">[3]misc!#REF!</definedName>
    <definedName name="_31313" localSheetId="0">[3]misc!#REF!</definedName>
    <definedName name="_31313">[3]misc!#REF!</definedName>
    <definedName name="_31314" localSheetId="0">[3]misc!#REF!</definedName>
    <definedName name="_31314">[3]misc!#REF!</definedName>
    <definedName name="_31351" localSheetId="0">[3]misc!#REF!</definedName>
    <definedName name="_31351">[3]misc!#REF!</definedName>
    <definedName name="_31352" localSheetId="0">[3]misc!#REF!</definedName>
    <definedName name="_31352">[3]misc!#REF!</definedName>
    <definedName name="_31353" localSheetId="0">[3]misc!#REF!</definedName>
    <definedName name="_31353">[3]misc!#REF!</definedName>
    <definedName name="_31354" localSheetId="0">[3]misc!#REF!</definedName>
    <definedName name="_31354">[3]misc!#REF!</definedName>
    <definedName name="_31355" localSheetId="0">[3]misc!#REF!</definedName>
    <definedName name="_31355">[3]misc!#REF!</definedName>
    <definedName name="_31356" localSheetId="0">[3]misc!#REF!</definedName>
    <definedName name="_31356">[3]misc!#REF!</definedName>
    <definedName name="_31357" localSheetId="0">[3]misc!#REF!</definedName>
    <definedName name="_31357">[3]misc!#REF!</definedName>
    <definedName name="_31358" localSheetId="0">[3]misc!#REF!</definedName>
    <definedName name="_31358">[3]misc!#REF!</definedName>
    <definedName name="_31359" localSheetId="0">[3]misc!#REF!</definedName>
    <definedName name="_31359">[3]misc!#REF!</definedName>
    <definedName name="_31360" localSheetId="0">[3]misc!#REF!</definedName>
    <definedName name="_31360">[3]misc!#REF!</definedName>
    <definedName name="_31361" localSheetId="0">[3]misc!#REF!</definedName>
    <definedName name="_31361">[3]misc!#REF!</definedName>
    <definedName name="_31362" localSheetId="0">[3]misc!#REF!</definedName>
    <definedName name="_31362">[3]misc!#REF!</definedName>
    <definedName name="_31363" localSheetId="0">[3]misc!#REF!</definedName>
    <definedName name="_31363">[3]misc!#REF!</definedName>
    <definedName name="_31364" localSheetId="0">[3]misc!#REF!</definedName>
    <definedName name="_31364">[3]misc!#REF!</definedName>
    <definedName name="_31400" localSheetId="0">[3]misc!#REF!</definedName>
    <definedName name="_31400">[3]misc!#REF!</definedName>
    <definedName name="_31401" localSheetId="0">[3]misc!#REF!</definedName>
    <definedName name="_31401">[3]misc!#REF!</definedName>
    <definedName name="_31402" localSheetId="0">[3]misc!#REF!</definedName>
    <definedName name="_31402">[3]misc!#REF!</definedName>
    <definedName name="_31403" localSheetId="0">[3]misc!#REF!</definedName>
    <definedName name="_31403">[3]misc!#REF!</definedName>
    <definedName name="_31404" localSheetId="0">[3]misc!#REF!</definedName>
    <definedName name="_31404">[3]misc!#REF!</definedName>
    <definedName name="_31405" localSheetId="0">[3]misc!#REF!</definedName>
    <definedName name="_31405">[3]misc!#REF!</definedName>
    <definedName name="_31406" localSheetId="0">[3]misc!#REF!</definedName>
    <definedName name="_31406">[3]misc!#REF!</definedName>
    <definedName name="_31407" localSheetId="0">[3]misc!#REF!</definedName>
    <definedName name="_31407">[3]misc!#REF!</definedName>
    <definedName name="_31408" localSheetId="0">[3]misc!#REF!</definedName>
    <definedName name="_31408">[3]misc!#REF!</definedName>
    <definedName name="_31409" localSheetId="0">[3]misc!#REF!</definedName>
    <definedName name="_31409">[3]misc!#REF!</definedName>
    <definedName name="_31410" localSheetId="0">[3]misc!#REF!</definedName>
    <definedName name="_31410">[3]misc!#REF!</definedName>
    <definedName name="_31411" localSheetId="0">[3]misc!#REF!</definedName>
    <definedName name="_31411">[3]misc!#REF!</definedName>
    <definedName name="_31412" localSheetId="0">[3]misc!#REF!</definedName>
    <definedName name="_31412">[3]misc!#REF!</definedName>
    <definedName name="_31413" localSheetId="0">[3]misc!#REF!</definedName>
    <definedName name="_31413">[3]misc!#REF!</definedName>
    <definedName name="_31414" localSheetId="0">[3]misc!#REF!</definedName>
    <definedName name="_31414">[3]misc!#REF!</definedName>
    <definedName name="_31415" localSheetId="0">[3]misc!#REF!</definedName>
    <definedName name="_31415">[3]misc!#REF!</definedName>
    <definedName name="_31451" localSheetId="0">[3]misc!#REF!</definedName>
    <definedName name="_31451">[3]misc!#REF!</definedName>
    <definedName name="_31452" localSheetId="0">[3]misc!#REF!</definedName>
    <definedName name="_31452">[3]misc!#REF!</definedName>
    <definedName name="_31453" localSheetId="0">[3]misc!#REF!</definedName>
    <definedName name="_31453">[3]misc!#REF!</definedName>
    <definedName name="_31454" localSheetId="0">[3]misc!#REF!</definedName>
    <definedName name="_31454">[3]misc!#REF!</definedName>
    <definedName name="_31455" localSheetId="0">[3]misc!#REF!</definedName>
    <definedName name="_31455">[3]misc!#REF!</definedName>
    <definedName name="_31456" localSheetId="0">[3]misc!#REF!</definedName>
    <definedName name="_31456">[3]misc!#REF!</definedName>
    <definedName name="_31457" localSheetId="0">[3]misc!#REF!</definedName>
    <definedName name="_31457">[3]misc!#REF!</definedName>
    <definedName name="_31458" localSheetId="0">[3]misc!#REF!</definedName>
    <definedName name="_31458">[3]misc!#REF!</definedName>
    <definedName name="_31459" localSheetId="0">[3]misc!#REF!</definedName>
    <definedName name="_31459">[3]misc!#REF!</definedName>
    <definedName name="_31460" localSheetId="0">[3]misc!#REF!</definedName>
    <definedName name="_31460">[3]misc!#REF!</definedName>
    <definedName name="_31461" localSheetId="0">[3]misc!#REF!</definedName>
    <definedName name="_31461">[3]misc!#REF!</definedName>
    <definedName name="_31462" localSheetId="0">[3]misc!#REF!</definedName>
    <definedName name="_31462">[3]misc!#REF!</definedName>
    <definedName name="_31463" localSheetId="0">[3]misc!#REF!</definedName>
    <definedName name="_31463">[3]misc!#REF!</definedName>
    <definedName name="_31464" localSheetId="0">[3]misc!#REF!</definedName>
    <definedName name="_31464">[3]misc!#REF!</definedName>
    <definedName name="_31500" localSheetId="0">[3]misc!#REF!</definedName>
    <definedName name="_31500">[3]misc!#REF!</definedName>
    <definedName name="_31501" localSheetId="0">[3]misc!#REF!</definedName>
    <definedName name="_31501">[3]misc!#REF!</definedName>
    <definedName name="_31502" localSheetId="0">[3]misc!#REF!</definedName>
    <definedName name="_31502">[3]misc!#REF!</definedName>
    <definedName name="_31503" localSheetId="0">[3]misc!#REF!</definedName>
    <definedName name="_31503">[3]misc!#REF!</definedName>
    <definedName name="_31504" localSheetId="0">[3]misc!#REF!</definedName>
    <definedName name="_31504">[3]misc!#REF!</definedName>
    <definedName name="_31505" localSheetId="0">[3]misc!#REF!</definedName>
    <definedName name="_31505">[3]misc!#REF!</definedName>
    <definedName name="_31506" localSheetId="0">[3]misc!#REF!</definedName>
    <definedName name="_31506">[3]misc!#REF!</definedName>
    <definedName name="_31507" localSheetId="0">[3]misc!#REF!</definedName>
    <definedName name="_31507">[3]misc!#REF!</definedName>
    <definedName name="_31508" localSheetId="0">[3]misc!#REF!</definedName>
    <definedName name="_31508">[3]misc!#REF!</definedName>
    <definedName name="_31509" localSheetId="0">[3]misc!#REF!</definedName>
    <definedName name="_31509">[3]misc!#REF!</definedName>
    <definedName name="_31510" localSheetId="0">[3]misc!#REF!</definedName>
    <definedName name="_31510">[3]misc!#REF!</definedName>
    <definedName name="_31511" localSheetId="0">[3]misc!#REF!</definedName>
    <definedName name="_31511">[3]misc!#REF!</definedName>
    <definedName name="_31512" localSheetId="0">[3]misc!#REF!</definedName>
    <definedName name="_31512">[3]misc!#REF!</definedName>
    <definedName name="_31513" localSheetId="0">[3]misc!#REF!</definedName>
    <definedName name="_31513">[3]misc!#REF!</definedName>
    <definedName name="_31514" localSheetId="0">[3]misc!#REF!</definedName>
    <definedName name="_31514">[3]misc!#REF!</definedName>
    <definedName name="_31515" localSheetId="0">[3]misc!#REF!</definedName>
    <definedName name="_31515">[3]misc!#REF!</definedName>
    <definedName name="_31516" localSheetId="0">[3]misc!#REF!</definedName>
    <definedName name="_31516">[3]misc!#REF!</definedName>
    <definedName name="_31517" localSheetId="0">[3]misc!#REF!</definedName>
    <definedName name="_31517">[3]misc!#REF!</definedName>
    <definedName name="_31518" localSheetId="0">[3]misc!#REF!</definedName>
    <definedName name="_31518">[3]misc!#REF!</definedName>
    <definedName name="_31519" localSheetId="0">[3]misc!#REF!</definedName>
    <definedName name="_31519">[3]misc!#REF!</definedName>
    <definedName name="_31600" localSheetId="0">[3]misc!#REF!</definedName>
    <definedName name="_31600">[3]misc!#REF!</definedName>
    <definedName name="_31601" localSheetId="0">[3]misc!#REF!</definedName>
    <definedName name="_31601">[3]misc!#REF!</definedName>
    <definedName name="_31602" localSheetId="0">[3]misc!#REF!</definedName>
    <definedName name="_31602">[3]misc!#REF!</definedName>
    <definedName name="_31603" localSheetId="0">[3]misc!#REF!</definedName>
    <definedName name="_31603">[3]misc!#REF!</definedName>
    <definedName name="_31604" localSheetId="0">[3]misc!#REF!</definedName>
    <definedName name="_31604">[3]misc!#REF!</definedName>
    <definedName name="_31605" localSheetId="0">[3]misc!#REF!</definedName>
    <definedName name="_31605">[3]misc!#REF!</definedName>
    <definedName name="_31606" localSheetId="0">[3]misc!#REF!</definedName>
    <definedName name="_31606">[3]misc!#REF!</definedName>
    <definedName name="_31607" localSheetId="0">[3]misc!#REF!</definedName>
    <definedName name="_31607">[3]misc!#REF!</definedName>
    <definedName name="_31608" localSheetId="0">[3]misc!#REF!</definedName>
    <definedName name="_31608">[3]misc!#REF!</definedName>
    <definedName name="_31609" localSheetId="0">[3]misc!#REF!</definedName>
    <definedName name="_31609">[3]misc!#REF!</definedName>
    <definedName name="_31610" localSheetId="0">[3]misc!#REF!</definedName>
    <definedName name="_31610">[3]misc!#REF!</definedName>
    <definedName name="_31611" localSheetId="0">[3]misc!#REF!</definedName>
    <definedName name="_31611">[3]misc!#REF!</definedName>
    <definedName name="_31612" localSheetId="0">[3]misc!#REF!</definedName>
    <definedName name="_31612">[3]misc!#REF!</definedName>
    <definedName name="_31613" localSheetId="0">[3]misc!#REF!</definedName>
    <definedName name="_31613">[3]misc!#REF!</definedName>
    <definedName name="_31614" localSheetId="0">[3]misc!#REF!</definedName>
    <definedName name="_31614">[3]misc!#REF!</definedName>
    <definedName name="_31615" localSheetId="0">[3]misc!#REF!</definedName>
    <definedName name="_31615">[3]misc!#REF!</definedName>
    <definedName name="_31616" localSheetId="0">[3]misc!#REF!</definedName>
    <definedName name="_31616">[3]misc!#REF!</definedName>
    <definedName name="_31617" localSheetId="0">[3]misc!#REF!</definedName>
    <definedName name="_31617">[3]misc!#REF!</definedName>
    <definedName name="_31700" localSheetId="0">[3]misc!#REF!</definedName>
    <definedName name="_31700">[3]misc!#REF!</definedName>
    <definedName name="_31701" localSheetId="0">[3]misc!#REF!</definedName>
    <definedName name="_31701">[3]misc!#REF!</definedName>
    <definedName name="_31702" localSheetId="0">[3]misc!#REF!</definedName>
    <definedName name="_31702">[3]misc!#REF!</definedName>
    <definedName name="_31703" localSheetId="0">[3]misc!#REF!</definedName>
    <definedName name="_31703">[3]misc!#REF!</definedName>
    <definedName name="_31704" localSheetId="0">[3]misc!#REF!</definedName>
    <definedName name="_31704">[3]misc!#REF!</definedName>
    <definedName name="_31705" localSheetId="0">[3]misc!#REF!</definedName>
    <definedName name="_31705">[3]misc!#REF!</definedName>
    <definedName name="_31706" localSheetId="0">[3]misc!#REF!</definedName>
    <definedName name="_31706">[3]misc!#REF!</definedName>
    <definedName name="_31707" localSheetId="0">[3]misc!#REF!</definedName>
    <definedName name="_31707">[3]misc!#REF!</definedName>
    <definedName name="_31708" localSheetId="0">[3]misc!#REF!</definedName>
    <definedName name="_31708">[3]misc!#REF!</definedName>
    <definedName name="_31709" localSheetId="0">[3]misc!#REF!</definedName>
    <definedName name="_31709">[3]misc!#REF!</definedName>
    <definedName name="_31710" localSheetId="0">[3]misc!#REF!</definedName>
    <definedName name="_31710">[3]misc!#REF!</definedName>
    <definedName name="_31711" localSheetId="0">[3]misc!#REF!</definedName>
    <definedName name="_31711">[3]misc!#REF!</definedName>
    <definedName name="_31712" localSheetId="0">[3]misc!#REF!</definedName>
    <definedName name="_31712">[3]misc!#REF!</definedName>
    <definedName name="_31713" localSheetId="0">[3]misc!#REF!</definedName>
    <definedName name="_31713">[3]misc!#REF!</definedName>
    <definedName name="_31714" localSheetId="0">[3]misc!#REF!</definedName>
    <definedName name="_31714">[3]misc!#REF!</definedName>
    <definedName name="_31715" localSheetId="0">[3]misc!#REF!</definedName>
    <definedName name="_31715">[3]misc!#REF!</definedName>
    <definedName name="_31716" localSheetId="0">[3]misc!#REF!</definedName>
    <definedName name="_31716">[3]misc!#REF!</definedName>
    <definedName name="_31717" localSheetId="0">[3]misc!#REF!</definedName>
    <definedName name="_31717">[3]misc!#REF!</definedName>
    <definedName name="_31800" localSheetId="0">[3]misc!#REF!</definedName>
    <definedName name="_31800">[3]misc!#REF!</definedName>
    <definedName name="_31801" localSheetId="0">[3]misc!#REF!</definedName>
    <definedName name="_31801">[3]misc!#REF!</definedName>
    <definedName name="_31802" localSheetId="0">[3]misc!#REF!</definedName>
    <definedName name="_31802">[3]misc!#REF!</definedName>
    <definedName name="_31803" localSheetId="0">[3]misc!#REF!</definedName>
    <definedName name="_31803">[3]misc!#REF!</definedName>
    <definedName name="_31804" localSheetId="0">[3]misc!#REF!</definedName>
    <definedName name="_31804">[3]misc!#REF!</definedName>
    <definedName name="_31805" localSheetId="0">[3]misc!#REF!</definedName>
    <definedName name="_31805">[3]misc!#REF!</definedName>
    <definedName name="_31806" localSheetId="0">[3]misc!#REF!</definedName>
    <definedName name="_31806">[3]misc!#REF!</definedName>
    <definedName name="_31807" localSheetId="0">[3]misc!#REF!</definedName>
    <definedName name="_31807">[3]misc!#REF!</definedName>
    <definedName name="_31808" localSheetId="0">[3]misc!#REF!</definedName>
    <definedName name="_31808">[3]misc!#REF!</definedName>
    <definedName name="_31809" localSheetId="0">[3]misc!#REF!</definedName>
    <definedName name="_31809">[3]misc!#REF!</definedName>
    <definedName name="_31810" localSheetId="0">[3]misc!#REF!</definedName>
    <definedName name="_31810">[3]misc!#REF!</definedName>
    <definedName name="_31811" localSheetId="0">[3]misc!#REF!</definedName>
    <definedName name="_31811">[3]misc!#REF!</definedName>
    <definedName name="_31812" localSheetId="0">[3]misc!#REF!</definedName>
    <definedName name="_31812">[3]misc!#REF!</definedName>
    <definedName name="_31813" localSheetId="0">[3]misc!#REF!</definedName>
    <definedName name="_31813">[3]misc!#REF!</definedName>
    <definedName name="_31814" localSheetId="0">[3]misc!#REF!</definedName>
    <definedName name="_31814">[3]misc!#REF!</definedName>
    <definedName name="_31815" localSheetId="0">[3]misc!#REF!</definedName>
    <definedName name="_31815">[3]misc!#REF!</definedName>
    <definedName name="_31816" localSheetId="0">[3]misc!#REF!</definedName>
    <definedName name="_31816">[3]misc!#REF!</definedName>
    <definedName name="_31817" localSheetId="0">[3]misc!#REF!</definedName>
    <definedName name="_31817">[3]misc!#REF!</definedName>
    <definedName name="_32">#N/A</definedName>
    <definedName name="_32000" localSheetId="0">[3]misc!#REF!</definedName>
    <definedName name="_32000">[3]misc!#REF!</definedName>
    <definedName name="_32100" localSheetId="0">[3]misc!#REF!</definedName>
    <definedName name="_32100">[3]misc!#REF!</definedName>
    <definedName name="_32101" localSheetId="0">[3]misc!#REF!</definedName>
    <definedName name="_32101">[3]misc!#REF!</definedName>
    <definedName name="_32102" localSheetId="0">[3]misc!#REF!</definedName>
    <definedName name="_32102">[3]misc!#REF!</definedName>
    <definedName name="_32103" localSheetId="0">[3]misc!#REF!</definedName>
    <definedName name="_32103">[3]misc!#REF!</definedName>
    <definedName name="_32104" localSheetId="0">[3]misc!#REF!</definedName>
    <definedName name="_32104">[3]misc!#REF!</definedName>
    <definedName name="_32105" localSheetId="0">[3]misc!#REF!</definedName>
    <definedName name="_32105">[3]misc!#REF!</definedName>
    <definedName name="_32106" localSheetId="0">[3]misc!#REF!</definedName>
    <definedName name="_32106">[3]misc!#REF!</definedName>
    <definedName name="_32107" localSheetId="0">[3]misc!#REF!</definedName>
    <definedName name="_32107">[3]misc!#REF!</definedName>
    <definedName name="_32108" localSheetId="0">[3]misc!#REF!</definedName>
    <definedName name="_32108">[3]misc!#REF!</definedName>
    <definedName name="_32109" localSheetId="0">[3]misc!#REF!</definedName>
    <definedName name="_32109">[3]misc!#REF!</definedName>
    <definedName name="_32110" localSheetId="0">[3]misc!#REF!</definedName>
    <definedName name="_32110">[3]misc!#REF!</definedName>
    <definedName name="_32111" localSheetId="0">[3]misc!#REF!</definedName>
    <definedName name="_32111">[3]misc!#REF!</definedName>
    <definedName name="_32112" localSheetId="0">[3]misc!#REF!</definedName>
    <definedName name="_32112">[3]misc!#REF!</definedName>
    <definedName name="_32113" localSheetId="0">[3]misc!#REF!</definedName>
    <definedName name="_32113">[3]misc!#REF!</definedName>
    <definedName name="_32114" localSheetId="0">[3]misc!#REF!</definedName>
    <definedName name="_32114">[3]misc!#REF!</definedName>
    <definedName name="_32151" localSheetId="0">[3]misc!#REF!</definedName>
    <definedName name="_32151">[3]misc!#REF!</definedName>
    <definedName name="_32152" localSheetId="0">[3]misc!#REF!</definedName>
    <definedName name="_32152">[3]misc!#REF!</definedName>
    <definedName name="_32153" localSheetId="0">[3]misc!#REF!</definedName>
    <definedName name="_32153">[3]misc!#REF!</definedName>
    <definedName name="_32154" localSheetId="0">[3]misc!#REF!</definedName>
    <definedName name="_32154">[3]misc!#REF!</definedName>
    <definedName name="_32155" localSheetId="0">[3]misc!#REF!</definedName>
    <definedName name="_32155">[3]misc!#REF!</definedName>
    <definedName name="_32156" localSheetId="0">[3]misc!#REF!</definedName>
    <definedName name="_32156">[3]misc!#REF!</definedName>
    <definedName name="_32157" localSheetId="0">[3]misc!#REF!</definedName>
    <definedName name="_32157">[3]misc!#REF!</definedName>
    <definedName name="_32158" localSheetId="0">[3]misc!#REF!</definedName>
    <definedName name="_32158">[3]misc!#REF!</definedName>
    <definedName name="_32159" localSheetId="0">[3]misc!#REF!</definedName>
    <definedName name="_32159">[3]misc!#REF!</definedName>
    <definedName name="_32160" localSheetId="0">[3]misc!#REF!</definedName>
    <definedName name="_32160">[3]misc!#REF!</definedName>
    <definedName name="_32161" localSheetId="0">[3]misc!#REF!</definedName>
    <definedName name="_32161">[3]misc!#REF!</definedName>
    <definedName name="_32162" localSheetId="0">[3]misc!#REF!</definedName>
    <definedName name="_32162">[3]misc!#REF!</definedName>
    <definedName name="_32163" localSheetId="0">[3]misc!#REF!</definedName>
    <definedName name="_32163">[3]misc!#REF!</definedName>
    <definedName name="_32200" localSheetId="0">[3]misc!#REF!</definedName>
    <definedName name="_32200">[3]misc!#REF!</definedName>
    <definedName name="_32201" localSheetId="0">[3]misc!#REF!</definedName>
    <definedName name="_32201">[3]misc!#REF!</definedName>
    <definedName name="_32202" localSheetId="0">[3]misc!#REF!</definedName>
    <definedName name="_32202">[3]misc!#REF!</definedName>
    <definedName name="_32203" localSheetId="0">[3]misc!#REF!</definedName>
    <definedName name="_32203">[3]misc!#REF!</definedName>
    <definedName name="_32204" localSheetId="0">[3]misc!#REF!</definedName>
    <definedName name="_32204">[3]misc!#REF!</definedName>
    <definedName name="_32205" localSheetId="0">[3]misc!#REF!</definedName>
    <definedName name="_32205">[3]misc!#REF!</definedName>
    <definedName name="_32206" localSheetId="0">[3]misc!#REF!</definedName>
    <definedName name="_32206">[3]misc!#REF!</definedName>
    <definedName name="_32207" localSheetId="0">[3]misc!#REF!</definedName>
    <definedName name="_32207">[3]misc!#REF!</definedName>
    <definedName name="_32208" localSheetId="0">[3]misc!#REF!</definedName>
    <definedName name="_32208">[3]misc!#REF!</definedName>
    <definedName name="_32209" localSheetId="0">[3]misc!#REF!</definedName>
    <definedName name="_32209">[3]misc!#REF!</definedName>
    <definedName name="_32210" localSheetId="0">[3]misc!#REF!</definedName>
    <definedName name="_32210">[3]misc!#REF!</definedName>
    <definedName name="_32211" localSheetId="0">[3]misc!#REF!</definedName>
    <definedName name="_32211">[3]misc!#REF!</definedName>
    <definedName name="_32212" localSheetId="0">[3]misc!#REF!</definedName>
    <definedName name="_32212">[3]misc!#REF!</definedName>
    <definedName name="_32213" localSheetId="0">[3]misc!#REF!</definedName>
    <definedName name="_32213">[3]misc!#REF!</definedName>
    <definedName name="_32214" localSheetId="0">[3]misc!#REF!</definedName>
    <definedName name="_32214">[3]misc!#REF!</definedName>
    <definedName name="_32215" localSheetId="0">[3]misc!#REF!</definedName>
    <definedName name="_32215">[3]misc!#REF!</definedName>
    <definedName name="_32231" localSheetId="0">[3]misc!#REF!</definedName>
    <definedName name="_32231">[3]misc!#REF!</definedName>
    <definedName name="_32232" localSheetId="0">[3]misc!#REF!</definedName>
    <definedName name="_32232">[3]misc!#REF!</definedName>
    <definedName name="_32233" localSheetId="0">[3]misc!#REF!</definedName>
    <definedName name="_32233">[3]misc!#REF!</definedName>
    <definedName name="_32234" localSheetId="0">[3]misc!#REF!</definedName>
    <definedName name="_32234">[3]misc!#REF!</definedName>
    <definedName name="_32235" localSheetId="0">[3]misc!#REF!</definedName>
    <definedName name="_32235">[3]misc!#REF!</definedName>
    <definedName name="_32236" localSheetId="0">[3]misc!#REF!</definedName>
    <definedName name="_32236">[3]misc!#REF!</definedName>
    <definedName name="_32251" localSheetId="0">[3]misc!#REF!</definedName>
    <definedName name="_32251">[3]misc!#REF!</definedName>
    <definedName name="_32252" localSheetId="0">[3]misc!#REF!</definedName>
    <definedName name="_32252">[3]misc!#REF!</definedName>
    <definedName name="_32253" localSheetId="0">[3]misc!#REF!</definedName>
    <definedName name="_32253">[3]misc!#REF!</definedName>
    <definedName name="_32254" localSheetId="0">[3]misc!#REF!</definedName>
    <definedName name="_32254">[3]misc!#REF!</definedName>
    <definedName name="_32255" localSheetId="0">[3]misc!#REF!</definedName>
    <definedName name="_32255">[3]misc!#REF!</definedName>
    <definedName name="_32256" localSheetId="0">[3]misc!#REF!</definedName>
    <definedName name="_32256">[3]misc!#REF!</definedName>
    <definedName name="_32257" localSheetId="0">[3]misc!#REF!</definedName>
    <definedName name="_32257">[3]misc!#REF!</definedName>
    <definedName name="_32258" localSheetId="0">[3]misc!#REF!</definedName>
    <definedName name="_32258">[3]misc!#REF!</definedName>
    <definedName name="_32259" localSheetId="0">[3]misc!#REF!</definedName>
    <definedName name="_32259">[3]misc!#REF!</definedName>
    <definedName name="_32260" localSheetId="0">[3]misc!#REF!</definedName>
    <definedName name="_32260">[3]misc!#REF!</definedName>
    <definedName name="_32261" localSheetId="0">[3]misc!#REF!</definedName>
    <definedName name="_32261">[3]misc!#REF!</definedName>
    <definedName name="_32262" localSheetId="0">[3]misc!#REF!</definedName>
    <definedName name="_32262">[3]misc!#REF!</definedName>
    <definedName name="_32263" localSheetId="0">[3]misc!#REF!</definedName>
    <definedName name="_32263">[3]misc!#REF!</definedName>
    <definedName name="_32264" localSheetId="0">[3]misc!#REF!</definedName>
    <definedName name="_32264">[3]misc!#REF!</definedName>
    <definedName name="_32300" localSheetId="0">[3]misc!#REF!</definedName>
    <definedName name="_32300">[3]misc!#REF!</definedName>
    <definedName name="_32301" localSheetId="0">[3]misc!#REF!</definedName>
    <definedName name="_32301">[3]misc!#REF!</definedName>
    <definedName name="_32302" localSheetId="0">[3]misc!#REF!</definedName>
    <definedName name="_32302">[3]misc!#REF!</definedName>
    <definedName name="_32303" localSheetId="0">[3]misc!#REF!</definedName>
    <definedName name="_32303">[3]misc!#REF!</definedName>
    <definedName name="_32304" localSheetId="0">[3]misc!#REF!</definedName>
    <definedName name="_32304">[3]misc!#REF!</definedName>
    <definedName name="_32305" localSheetId="0">[3]misc!#REF!</definedName>
    <definedName name="_32305">[3]misc!#REF!</definedName>
    <definedName name="_32306" localSheetId="0">[3]misc!#REF!</definedName>
    <definedName name="_32306">[3]misc!#REF!</definedName>
    <definedName name="_32307" localSheetId="0">[3]misc!#REF!</definedName>
    <definedName name="_32307">[3]misc!#REF!</definedName>
    <definedName name="_32308" localSheetId="0">[3]misc!#REF!</definedName>
    <definedName name="_32308">[3]misc!#REF!</definedName>
    <definedName name="_32309" localSheetId="0">[3]misc!#REF!</definedName>
    <definedName name="_32309">[3]misc!#REF!</definedName>
    <definedName name="_32310" localSheetId="0">[3]misc!#REF!</definedName>
    <definedName name="_32310">[3]misc!#REF!</definedName>
    <definedName name="_32311" localSheetId="0">[3]misc!#REF!</definedName>
    <definedName name="_32311">[3]misc!#REF!</definedName>
    <definedName name="_32312" localSheetId="0">[3]misc!#REF!</definedName>
    <definedName name="_32312">[3]misc!#REF!</definedName>
    <definedName name="_32313" localSheetId="0">[3]misc!#REF!</definedName>
    <definedName name="_32313">[3]misc!#REF!</definedName>
    <definedName name="_32314" localSheetId="0">[3]misc!#REF!</definedName>
    <definedName name="_32314">[3]misc!#REF!</definedName>
    <definedName name="_32315" localSheetId="0">[3]misc!#REF!</definedName>
    <definedName name="_32315">[3]misc!#REF!</definedName>
    <definedName name="_32316" localSheetId="0">[3]misc!#REF!</definedName>
    <definedName name="_32316">[3]misc!#REF!</definedName>
    <definedName name="_32317" localSheetId="0">[3]misc!#REF!</definedName>
    <definedName name="_32317">[3]misc!#REF!</definedName>
    <definedName name="_32318" localSheetId="0">[3]misc!#REF!</definedName>
    <definedName name="_32318">[3]misc!#REF!</definedName>
    <definedName name="_32319" localSheetId="0">[3]misc!#REF!</definedName>
    <definedName name="_32319">[3]misc!#REF!</definedName>
    <definedName name="_32400" localSheetId="0">[3]misc!#REF!</definedName>
    <definedName name="_32400">[3]misc!#REF!</definedName>
    <definedName name="_32401" localSheetId="0">[3]misc!#REF!</definedName>
    <definedName name="_32401">[3]misc!#REF!</definedName>
    <definedName name="_32402" localSheetId="0">[3]misc!#REF!</definedName>
    <definedName name="_32402">[3]misc!#REF!</definedName>
    <definedName name="_32403" localSheetId="0">[3]misc!#REF!</definedName>
    <definedName name="_32403">[3]misc!#REF!</definedName>
    <definedName name="_32404" localSheetId="0">[3]misc!#REF!</definedName>
    <definedName name="_32404">[3]misc!#REF!</definedName>
    <definedName name="_32405" localSheetId="0">[3]misc!#REF!</definedName>
    <definedName name="_32405">[3]misc!#REF!</definedName>
    <definedName name="_32406" localSheetId="0">[3]misc!#REF!</definedName>
    <definedName name="_32406">[3]misc!#REF!</definedName>
    <definedName name="_32407" localSheetId="0">[3]misc!#REF!</definedName>
    <definedName name="_32407">[3]misc!#REF!</definedName>
    <definedName name="_32408" localSheetId="0">[3]misc!#REF!</definedName>
    <definedName name="_32408">[3]misc!#REF!</definedName>
    <definedName name="_32409" localSheetId="0">[3]misc!#REF!</definedName>
    <definedName name="_32409">[3]misc!#REF!</definedName>
    <definedName name="_32410" localSheetId="0">[3]misc!#REF!</definedName>
    <definedName name="_32410">[3]misc!#REF!</definedName>
    <definedName name="_32411" localSheetId="0">[3]misc!#REF!</definedName>
    <definedName name="_32411">[3]misc!#REF!</definedName>
    <definedName name="_32412" localSheetId="0">[3]misc!#REF!</definedName>
    <definedName name="_32412">[3]misc!#REF!</definedName>
    <definedName name="_32413" localSheetId="0">[3]misc!#REF!</definedName>
    <definedName name="_32413">[3]misc!#REF!</definedName>
    <definedName name="_32414" localSheetId="0">[3]misc!#REF!</definedName>
    <definedName name="_32414">[3]misc!#REF!</definedName>
    <definedName name="_32415" localSheetId="0">[3]misc!#REF!</definedName>
    <definedName name="_32415">[3]misc!#REF!</definedName>
    <definedName name="_32416" localSheetId="0">[3]misc!#REF!</definedName>
    <definedName name="_32416">[3]misc!#REF!</definedName>
    <definedName name="_32417" localSheetId="0">[3]misc!#REF!</definedName>
    <definedName name="_32417">[3]misc!#REF!</definedName>
    <definedName name="_32500" localSheetId="0">[3]misc!#REF!</definedName>
    <definedName name="_32500">[3]misc!#REF!</definedName>
    <definedName name="_32501" localSheetId="0">[3]misc!#REF!</definedName>
    <definedName name="_32501">[3]misc!#REF!</definedName>
    <definedName name="_32502" localSheetId="0">[3]misc!#REF!</definedName>
    <definedName name="_32502">[3]misc!#REF!</definedName>
    <definedName name="_32503" localSheetId="0">[3]misc!#REF!</definedName>
    <definedName name="_32503">[3]misc!#REF!</definedName>
    <definedName name="_32504" localSheetId="0">[3]misc!#REF!</definedName>
    <definedName name="_32504">[3]misc!#REF!</definedName>
    <definedName name="_32505" localSheetId="0">[3]misc!#REF!</definedName>
    <definedName name="_32505">[3]misc!#REF!</definedName>
    <definedName name="_32506" localSheetId="0">[3]misc!#REF!</definedName>
    <definedName name="_32506">[3]misc!#REF!</definedName>
    <definedName name="_32507" localSheetId="0">[3]misc!#REF!</definedName>
    <definedName name="_32507">[3]misc!#REF!</definedName>
    <definedName name="_32508" localSheetId="0">[3]misc!#REF!</definedName>
    <definedName name="_32508">[3]misc!#REF!</definedName>
    <definedName name="_32509" localSheetId="0">[3]misc!#REF!</definedName>
    <definedName name="_32509">[3]misc!#REF!</definedName>
    <definedName name="_32510" localSheetId="0">[3]misc!#REF!</definedName>
    <definedName name="_32510">[3]misc!#REF!</definedName>
    <definedName name="_32511" localSheetId="0">[3]misc!#REF!</definedName>
    <definedName name="_32511">[3]misc!#REF!</definedName>
    <definedName name="_32512" localSheetId="0">[3]misc!#REF!</definedName>
    <definedName name="_32512">[3]misc!#REF!</definedName>
    <definedName name="_32513" localSheetId="0">[3]misc!#REF!</definedName>
    <definedName name="_32513">[3]misc!#REF!</definedName>
    <definedName name="_32514" localSheetId="0">[3]misc!#REF!</definedName>
    <definedName name="_32514">[3]misc!#REF!</definedName>
    <definedName name="_32515" localSheetId="0">[3]misc!#REF!</definedName>
    <definedName name="_32515">[3]misc!#REF!</definedName>
    <definedName name="_32516" localSheetId="0">[3]misc!#REF!</definedName>
    <definedName name="_32516">[3]misc!#REF!</definedName>
    <definedName name="_32517" localSheetId="0">[3]misc!#REF!</definedName>
    <definedName name="_32517">[3]misc!#REF!</definedName>
    <definedName name="_32600" localSheetId="0">[3]misc!#REF!</definedName>
    <definedName name="_32600">[3]misc!#REF!</definedName>
    <definedName name="_32601" localSheetId="0">[3]misc!#REF!</definedName>
    <definedName name="_32601">[3]misc!#REF!</definedName>
    <definedName name="_32602" localSheetId="0">[3]misc!#REF!</definedName>
    <definedName name="_32602">[3]misc!#REF!</definedName>
    <definedName name="_32603" localSheetId="0">[3]misc!#REF!</definedName>
    <definedName name="_32603">[3]misc!#REF!</definedName>
    <definedName name="_32604" localSheetId="0">[3]misc!#REF!</definedName>
    <definedName name="_32604">[3]misc!#REF!</definedName>
    <definedName name="_32605" localSheetId="0">[3]misc!#REF!</definedName>
    <definedName name="_32605">[3]misc!#REF!</definedName>
    <definedName name="_32606" localSheetId="0">[3]misc!#REF!</definedName>
    <definedName name="_32606">[3]misc!#REF!</definedName>
    <definedName name="_32607" localSheetId="0">[3]misc!#REF!</definedName>
    <definedName name="_32607">[3]misc!#REF!</definedName>
    <definedName name="_32608" localSheetId="0">[3]misc!#REF!</definedName>
    <definedName name="_32608">[3]misc!#REF!</definedName>
    <definedName name="_32609" localSheetId="0">[3]misc!#REF!</definedName>
    <definedName name="_32609">[3]misc!#REF!</definedName>
    <definedName name="_32610" localSheetId="0">[3]misc!#REF!</definedName>
    <definedName name="_32610">[3]misc!#REF!</definedName>
    <definedName name="_32611" localSheetId="0">[3]misc!#REF!</definedName>
    <definedName name="_32611">[3]misc!#REF!</definedName>
    <definedName name="_32612" localSheetId="0">[3]misc!#REF!</definedName>
    <definedName name="_32612">[3]misc!#REF!</definedName>
    <definedName name="_32613" localSheetId="0">[3]misc!#REF!</definedName>
    <definedName name="_32613">[3]misc!#REF!</definedName>
    <definedName name="_32614" localSheetId="0">[3]misc!#REF!</definedName>
    <definedName name="_32614">[3]misc!#REF!</definedName>
    <definedName name="_32615" localSheetId="0">[3]misc!#REF!</definedName>
    <definedName name="_32615">[3]misc!#REF!</definedName>
    <definedName name="_32616" localSheetId="0">[3]misc!#REF!</definedName>
    <definedName name="_32616">[3]misc!#REF!</definedName>
    <definedName name="_32617" localSheetId="0">[3]misc!#REF!</definedName>
    <definedName name="_32617">[3]misc!#REF!</definedName>
    <definedName name="_33">#N/A</definedName>
    <definedName name="_33000" localSheetId="0">[3]misc!#REF!</definedName>
    <definedName name="_33000">[3]misc!#REF!</definedName>
    <definedName name="_33100" localSheetId="0">[3]misc!#REF!</definedName>
    <definedName name="_33100">[3]misc!#REF!</definedName>
    <definedName name="_33101" localSheetId="0">[3]misc!#REF!</definedName>
    <definedName name="_33101">[3]misc!#REF!</definedName>
    <definedName name="_33102" localSheetId="0">[3]misc!#REF!</definedName>
    <definedName name="_33102">[3]misc!#REF!</definedName>
    <definedName name="_33103" localSheetId="0">[3]misc!#REF!</definedName>
    <definedName name="_33103">[3]misc!#REF!</definedName>
    <definedName name="_33104" localSheetId="0">[3]misc!#REF!</definedName>
    <definedName name="_33104">[3]misc!#REF!</definedName>
    <definedName name="_33105" localSheetId="0">[3]misc!#REF!</definedName>
    <definedName name="_33105">[3]misc!#REF!</definedName>
    <definedName name="_33106" localSheetId="0">[3]misc!#REF!</definedName>
    <definedName name="_33106">[3]misc!#REF!</definedName>
    <definedName name="_33107" localSheetId="0">[3]misc!#REF!</definedName>
    <definedName name="_33107">[3]misc!#REF!</definedName>
    <definedName name="_33108" localSheetId="0">[3]misc!#REF!</definedName>
    <definedName name="_33108">[3]misc!#REF!</definedName>
    <definedName name="_33109" localSheetId="0">[3]misc!#REF!</definedName>
    <definedName name="_33109">[3]misc!#REF!</definedName>
    <definedName name="_33110" localSheetId="0">[3]misc!#REF!</definedName>
    <definedName name="_33110">[3]misc!#REF!</definedName>
    <definedName name="_33111" localSheetId="0">[3]misc!#REF!</definedName>
    <definedName name="_33111">[3]misc!#REF!</definedName>
    <definedName name="_33112" localSheetId="0">[3]misc!#REF!</definedName>
    <definedName name="_33112">[3]misc!#REF!</definedName>
    <definedName name="_33113" localSheetId="0">[3]misc!#REF!</definedName>
    <definedName name="_33113">[3]misc!#REF!</definedName>
    <definedName name="_33114" localSheetId="0">[3]misc!#REF!</definedName>
    <definedName name="_33114">[3]misc!#REF!</definedName>
    <definedName name="_33115" localSheetId="0">[3]misc!#REF!</definedName>
    <definedName name="_33115">[3]misc!#REF!</definedName>
    <definedName name="_33116" localSheetId="0">[3]misc!#REF!</definedName>
    <definedName name="_33116">[3]misc!#REF!</definedName>
    <definedName name="_33117" localSheetId="0">[3]misc!#REF!</definedName>
    <definedName name="_33117">[3]misc!#REF!</definedName>
    <definedName name="_33118" localSheetId="0">[3]misc!#REF!</definedName>
    <definedName name="_33118">[3]misc!#REF!</definedName>
    <definedName name="_33119" localSheetId="0">[3]misc!#REF!</definedName>
    <definedName name="_33119">[3]misc!#REF!</definedName>
    <definedName name="_33120" localSheetId="0">[3]misc!#REF!</definedName>
    <definedName name="_33120">[3]misc!#REF!</definedName>
    <definedName name="_33121" localSheetId="0">[3]misc!#REF!</definedName>
    <definedName name="_33121">[3]misc!#REF!</definedName>
    <definedName name="_33200" localSheetId="0">[3]misc!#REF!</definedName>
    <definedName name="_33200">[3]misc!#REF!</definedName>
    <definedName name="_33201" localSheetId="0">[3]misc!#REF!</definedName>
    <definedName name="_33201">[3]misc!#REF!</definedName>
    <definedName name="_33202" localSheetId="0">[3]misc!#REF!</definedName>
    <definedName name="_33202">[3]misc!#REF!</definedName>
    <definedName name="_33203" localSheetId="0">[3]misc!#REF!</definedName>
    <definedName name="_33203">[3]misc!#REF!</definedName>
    <definedName name="_33204" localSheetId="0">[3]misc!#REF!</definedName>
    <definedName name="_33204">[3]misc!#REF!</definedName>
    <definedName name="_33205" localSheetId="0">[3]misc!#REF!</definedName>
    <definedName name="_33205">[3]misc!#REF!</definedName>
    <definedName name="_33206" localSheetId="0">[3]misc!#REF!</definedName>
    <definedName name="_33206">[3]misc!#REF!</definedName>
    <definedName name="_33207" localSheetId="0">[3]misc!#REF!</definedName>
    <definedName name="_33207">[3]misc!#REF!</definedName>
    <definedName name="_33208" localSheetId="0">[3]misc!#REF!</definedName>
    <definedName name="_33208">[3]misc!#REF!</definedName>
    <definedName name="_33209" localSheetId="0">[3]misc!#REF!</definedName>
    <definedName name="_33209">[3]misc!#REF!</definedName>
    <definedName name="_33210" localSheetId="0">[3]misc!#REF!</definedName>
    <definedName name="_33210">[3]misc!#REF!</definedName>
    <definedName name="_33211" localSheetId="0">[3]misc!#REF!</definedName>
    <definedName name="_33211">[3]misc!#REF!</definedName>
    <definedName name="_33212" localSheetId="0">[3]misc!#REF!</definedName>
    <definedName name="_33212">[3]misc!#REF!</definedName>
    <definedName name="_33213" localSheetId="0">[3]misc!#REF!</definedName>
    <definedName name="_33213">[3]misc!#REF!</definedName>
    <definedName name="_33214" localSheetId="0">[3]misc!#REF!</definedName>
    <definedName name="_33214">[3]misc!#REF!</definedName>
    <definedName name="_33215" localSheetId="0">[3]misc!#REF!</definedName>
    <definedName name="_33215">[3]misc!#REF!</definedName>
    <definedName name="_33216" localSheetId="0">[3]misc!#REF!</definedName>
    <definedName name="_33216">[3]misc!#REF!</definedName>
    <definedName name="_33217" localSheetId="0">[3]misc!#REF!</definedName>
    <definedName name="_33217">[3]misc!#REF!</definedName>
    <definedName name="_33218" localSheetId="0">[3]misc!#REF!</definedName>
    <definedName name="_33218">[3]misc!#REF!</definedName>
    <definedName name="_33300" localSheetId="0">[3]misc!#REF!</definedName>
    <definedName name="_33300">[3]misc!#REF!</definedName>
    <definedName name="_33301" localSheetId="0">[3]misc!#REF!</definedName>
    <definedName name="_33301">[3]misc!#REF!</definedName>
    <definedName name="_33302" localSheetId="0">[3]misc!#REF!</definedName>
    <definedName name="_33302">[3]misc!#REF!</definedName>
    <definedName name="_33303" localSheetId="0">[3]misc!#REF!</definedName>
    <definedName name="_33303">[3]misc!#REF!</definedName>
    <definedName name="_33304" localSheetId="0">[3]misc!#REF!</definedName>
    <definedName name="_33304">[3]misc!#REF!</definedName>
    <definedName name="_33305" localSheetId="0">[3]misc!#REF!</definedName>
    <definedName name="_33305">[3]misc!#REF!</definedName>
    <definedName name="_33306" localSheetId="0">[3]misc!#REF!</definedName>
    <definedName name="_33306">[3]misc!#REF!</definedName>
    <definedName name="_33307" localSheetId="0">[3]misc!#REF!</definedName>
    <definedName name="_33307">[3]misc!#REF!</definedName>
    <definedName name="_33308" localSheetId="0">[3]misc!#REF!</definedName>
    <definedName name="_33308">[3]misc!#REF!</definedName>
    <definedName name="_33309" localSheetId="0">[3]misc!#REF!</definedName>
    <definedName name="_33309">[3]misc!#REF!</definedName>
    <definedName name="_33310" localSheetId="0">[3]misc!#REF!</definedName>
    <definedName name="_33310">[3]misc!#REF!</definedName>
    <definedName name="_33311" localSheetId="0">[3]misc!#REF!</definedName>
    <definedName name="_33311">[3]misc!#REF!</definedName>
    <definedName name="_33312" localSheetId="0">[3]misc!#REF!</definedName>
    <definedName name="_33312">[3]misc!#REF!</definedName>
    <definedName name="_33313" localSheetId="0">[3]misc!#REF!</definedName>
    <definedName name="_33313">[3]misc!#REF!</definedName>
    <definedName name="_33314" localSheetId="0">[3]misc!#REF!</definedName>
    <definedName name="_33314">[3]misc!#REF!</definedName>
    <definedName name="_33315" localSheetId="0">[3]misc!#REF!</definedName>
    <definedName name="_33315">[3]misc!#REF!</definedName>
    <definedName name="_33316" localSheetId="0">[3]misc!#REF!</definedName>
    <definedName name="_33316">[3]misc!#REF!</definedName>
    <definedName name="_33317" localSheetId="0">[3]misc!#REF!</definedName>
    <definedName name="_33317">[3]misc!#REF!</definedName>
    <definedName name="_33318" localSheetId="0">[3]misc!#REF!</definedName>
    <definedName name="_33318">[3]misc!#REF!</definedName>
    <definedName name="_33400" localSheetId="0">[3]misc!#REF!</definedName>
    <definedName name="_33400">[3]misc!#REF!</definedName>
    <definedName name="_33401" localSheetId="0">[3]misc!#REF!</definedName>
    <definedName name="_33401">[3]misc!#REF!</definedName>
    <definedName name="_33402" localSheetId="0">[3]misc!#REF!</definedName>
    <definedName name="_33402">[3]misc!#REF!</definedName>
    <definedName name="_33403" localSheetId="0">[3]misc!#REF!</definedName>
    <definedName name="_33403">[3]misc!#REF!</definedName>
    <definedName name="_33404" localSheetId="0">[3]misc!#REF!</definedName>
    <definedName name="_33404">[3]misc!#REF!</definedName>
    <definedName name="_33405" localSheetId="0">[3]misc!#REF!</definedName>
    <definedName name="_33405">[3]misc!#REF!</definedName>
    <definedName name="_33406" localSheetId="0">[3]misc!#REF!</definedName>
    <definedName name="_33406">[3]misc!#REF!</definedName>
    <definedName name="_33407" localSheetId="0">[3]misc!#REF!</definedName>
    <definedName name="_33407">[3]misc!#REF!</definedName>
    <definedName name="_33408" localSheetId="0">[3]misc!#REF!</definedName>
    <definedName name="_33408">[3]misc!#REF!</definedName>
    <definedName name="_33409" localSheetId="0">[3]misc!#REF!</definedName>
    <definedName name="_33409">[3]misc!#REF!</definedName>
    <definedName name="_33410" localSheetId="0">[3]misc!#REF!</definedName>
    <definedName name="_33410">[3]misc!#REF!</definedName>
    <definedName name="_33411" localSheetId="0">[3]misc!#REF!</definedName>
    <definedName name="_33411">[3]misc!#REF!</definedName>
    <definedName name="_33412" localSheetId="0">[3]misc!#REF!</definedName>
    <definedName name="_33412">[3]misc!#REF!</definedName>
    <definedName name="_33413" localSheetId="0">[3]misc!#REF!</definedName>
    <definedName name="_33413">[3]misc!#REF!</definedName>
    <definedName name="_33414" localSheetId="0">[3]misc!#REF!</definedName>
    <definedName name="_33414">[3]misc!#REF!</definedName>
    <definedName name="_33415" localSheetId="0">[3]misc!#REF!</definedName>
    <definedName name="_33415">[3]misc!#REF!</definedName>
    <definedName name="_33416" localSheetId="0">[3]misc!#REF!</definedName>
    <definedName name="_33416">[3]misc!#REF!</definedName>
    <definedName name="_34">#N/A</definedName>
    <definedName name="_34000" localSheetId="0">[3]misc!#REF!</definedName>
    <definedName name="_34000">[3]misc!#REF!</definedName>
    <definedName name="_34100" localSheetId="0">[3]misc!#REF!</definedName>
    <definedName name="_34100">[3]misc!#REF!</definedName>
    <definedName name="_34101" localSheetId="0">[3]misc!#REF!</definedName>
    <definedName name="_34101">[3]misc!#REF!</definedName>
    <definedName name="_34102" localSheetId="0">[3]misc!#REF!</definedName>
    <definedName name="_34102">[3]misc!#REF!</definedName>
    <definedName name="_34103" localSheetId="0">[3]misc!#REF!</definedName>
    <definedName name="_34103">[3]misc!#REF!</definedName>
    <definedName name="_34104" localSheetId="0">[3]misc!#REF!</definedName>
    <definedName name="_34104">[3]misc!#REF!</definedName>
    <definedName name="_34105" localSheetId="0">[3]misc!#REF!</definedName>
    <definedName name="_34105">[3]misc!#REF!</definedName>
    <definedName name="_34106" localSheetId="0">[3]misc!#REF!</definedName>
    <definedName name="_34106">[3]misc!#REF!</definedName>
    <definedName name="_34107" localSheetId="0">[3]misc!#REF!</definedName>
    <definedName name="_34107">[3]misc!#REF!</definedName>
    <definedName name="_34108" localSheetId="0">[3]misc!#REF!</definedName>
    <definedName name="_34108">[3]misc!#REF!</definedName>
    <definedName name="_34109" localSheetId="0">[3]misc!#REF!</definedName>
    <definedName name="_34109">[3]misc!#REF!</definedName>
    <definedName name="_34110" localSheetId="0">[3]misc!#REF!</definedName>
    <definedName name="_34110">[3]misc!#REF!</definedName>
    <definedName name="_34111" localSheetId="0">[3]misc!#REF!</definedName>
    <definedName name="_34111">[3]misc!#REF!</definedName>
    <definedName name="_34112" localSheetId="0">[3]misc!#REF!</definedName>
    <definedName name="_34112">[3]misc!#REF!</definedName>
    <definedName name="_34113" localSheetId="0">[3]misc!#REF!</definedName>
    <definedName name="_34113">[3]misc!#REF!</definedName>
    <definedName name="_34114" localSheetId="0">[3]misc!#REF!</definedName>
    <definedName name="_34114">[3]misc!#REF!</definedName>
    <definedName name="_34115" localSheetId="0">[3]misc!#REF!</definedName>
    <definedName name="_34115">[3]misc!#REF!</definedName>
    <definedName name="_34116" localSheetId="0">[3]misc!#REF!</definedName>
    <definedName name="_34116">[3]misc!#REF!</definedName>
    <definedName name="_34117" localSheetId="0">[3]misc!#REF!</definedName>
    <definedName name="_34117">[3]misc!#REF!</definedName>
    <definedName name="_34118" localSheetId="0">[3]misc!#REF!</definedName>
    <definedName name="_34118">[3]misc!#REF!</definedName>
    <definedName name="_34119" localSheetId="0">[3]misc!#REF!</definedName>
    <definedName name="_34119">[3]misc!#REF!</definedName>
    <definedName name="_34120" localSheetId="0">[3]misc!#REF!</definedName>
    <definedName name="_34120">[3]misc!#REF!</definedName>
    <definedName name="_34121" localSheetId="0">[3]misc!#REF!</definedName>
    <definedName name="_34121">[3]misc!#REF!</definedName>
    <definedName name="_34151" localSheetId="0">[3]misc!#REF!</definedName>
    <definedName name="_34151">[3]misc!#REF!</definedName>
    <definedName name="_34152" localSheetId="0">[3]misc!#REF!</definedName>
    <definedName name="_34152">[3]misc!#REF!</definedName>
    <definedName name="_34153" localSheetId="0">[3]misc!#REF!</definedName>
    <definedName name="_34153">[3]misc!#REF!</definedName>
    <definedName name="_34154" localSheetId="0">[3]misc!#REF!</definedName>
    <definedName name="_34154">[3]misc!#REF!</definedName>
    <definedName name="_34155" localSheetId="0">[3]misc!#REF!</definedName>
    <definedName name="_34155">[3]misc!#REF!</definedName>
    <definedName name="_34156" localSheetId="0">[3]misc!#REF!</definedName>
    <definedName name="_34156">[3]misc!#REF!</definedName>
    <definedName name="_34157" localSheetId="0">[3]misc!#REF!</definedName>
    <definedName name="_34157">[3]misc!#REF!</definedName>
    <definedName name="_34158" localSheetId="0">[3]misc!#REF!</definedName>
    <definedName name="_34158">[3]misc!#REF!</definedName>
    <definedName name="_34159" localSheetId="0">[3]misc!#REF!</definedName>
    <definedName name="_34159">[3]misc!#REF!</definedName>
    <definedName name="_34160" localSheetId="0">[3]misc!#REF!</definedName>
    <definedName name="_34160">[3]misc!#REF!</definedName>
    <definedName name="_34161" localSheetId="0">[3]misc!#REF!</definedName>
    <definedName name="_34161">[3]misc!#REF!</definedName>
    <definedName name="_34162" localSheetId="0">[3]misc!#REF!</definedName>
    <definedName name="_34162">[3]misc!#REF!</definedName>
    <definedName name="_34163" localSheetId="0">[3]misc!#REF!</definedName>
    <definedName name="_34163">[3]misc!#REF!</definedName>
    <definedName name="_34164" localSheetId="0">[3]misc!#REF!</definedName>
    <definedName name="_34164">[3]misc!#REF!</definedName>
    <definedName name="_34165" localSheetId="0">[3]misc!#REF!</definedName>
    <definedName name="_34165">[3]misc!#REF!</definedName>
    <definedName name="_34166" localSheetId="0">[3]misc!#REF!</definedName>
    <definedName name="_34166">[3]misc!#REF!</definedName>
    <definedName name="_34167" localSheetId="0">[3]misc!#REF!</definedName>
    <definedName name="_34167">[3]misc!#REF!</definedName>
    <definedName name="_34168" localSheetId="0">[3]misc!#REF!</definedName>
    <definedName name="_34168">[3]misc!#REF!</definedName>
    <definedName name="_34169" localSheetId="0">[3]misc!#REF!</definedName>
    <definedName name="_34169">[3]misc!#REF!</definedName>
    <definedName name="_34200" localSheetId="0">[3]misc!#REF!</definedName>
    <definedName name="_34200">[3]misc!#REF!</definedName>
    <definedName name="_34201" localSheetId="0">[3]misc!#REF!</definedName>
    <definedName name="_34201">[3]misc!#REF!</definedName>
    <definedName name="_34202" localSheetId="0">[3]misc!#REF!</definedName>
    <definedName name="_34202">[3]misc!#REF!</definedName>
    <definedName name="_34203" localSheetId="0">[3]misc!#REF!</definedName>
    <definedName name="_34203">[3]misc!#REF!</definedName>
    <definedName name="_34204" localSheetId="0">[3]misc!#REF!</definedName>
    <definedName name="_34204">[3]misc!#REF!</definedName>
    <definedName name="_34205" localSheetId="0">[3]misc!#REF!</definedName>
    <definedName name="_34205">[3]misc!#REF!</definedName>
    <definedName name="_34206" localSheetId="0">[3]misc!#REF!</definedName>
    <definedName name="_34206">[3]misc!#REF!</definedName>
    <definedName name="_34207" localSheetId="0">[3]misc!#REF!</definedName>
    <definedName name="_34207">[3]misc!#REF!</definedName>
    <definedName name="_34208" localSheetId="0">[3]misc!#REF!</definedName>
    <definedName name="_34208">[3]misc!#REF!</definedName>
    <definedName name="_34209" localSheetId="0">[3]misc!#REF!</definedName>
    <definedName name="_34209">[3]misc!#REF!</definedName>
    <definedName name="_34210" localSheetId="0">[3]misc!#REF!</definedName>
    <definedName name="_34210">[3]misc!#REF!</definedName>
    <definedName name="_34211" localSheetId="0">[3]misc!#REF!</definedName>
    <definedName name="_34211">[3]misc!#REF!</definedName>
    <definedName name="_34212" localSheetId="0">[3]misc!#REF!</definedName>
    <definedName name="_34212">[3]misc!#REF!</definedName>
    <definedName name="_34213" localSheetId="0">[3]misc!#REF!</definedName>
    <definedName name="_34213">[3]misc!#REF!</definedName>
    <definedName name="_34214" localSheetId="0">[3]misc!#REF!</definedName>
    <definedName name="_34214">[3]misc!#REF!</definedName>
    <definedName name="_34215" localSheetId="0">[3]misc!#REF!</definedName>
    <definedName name="_34215">[3]misc!#REF!</definedName>
    <definedName name="_34216" localSheetId="0">[3]misc!#REF!</definedName>
    <definedName name="_34216">[3]misc!#REF!</definedName>
    <definedName name="_34217" localSheetId="0">[3]misc!#REF!</definedName>
    <definedName name="_34217">[3]misc!#REF!</definedName>
    <definedName name="_34218" localSheetId="0">[3]misc!#REF!</definedName>
    <definedName name="_34218">[3]misc!#REF!</definedName>
    <definedName name="_34219" localSheetId="0">[3]misc!#REF!</definedName>
    <definedName name="_34219">[3]misc!#REF!</definedName>
    <definedName name="_34220" localSheetId="0">[3]misc!#REF!</definedName>
    <definedName name="_34220">[3]misc!#REF!</definedName>
    <definedName name="_34221" localSheetId="0">[3]misc!#REF!</definedName>
    <definedName name="_34221">[3]misc!#REF!</definedName>
    <definedName name="_34251" localSheetId="0">[3]misc!#REF!</definedName>
    <definedName name="_34251">[3]misc!#REF!</definedName>
    <definedName name="_34252" localSheetId="0">[3]misc!#REF!</definedName>
    <definedName name="_34252">[3]misc!#REF!</definedName>
    <definedName name="_34253" localSheetId="0">[3]misc!#REF!</definedName>
    <definedName name="_34253">[3]misc!#REF!</definedName>
    <definedName name="_34254" localSheetId="0">[3]misc!#REF!</definedName>
    <definedName name="_34254">[3]misc!#REF!</definedName>
    <definedName name="_34255" localSheetId="0">[3]misc!#REF!</definedName>
    <definedName name="_34255">[3]misc!#REF!</definedName>
    <definedName name="_34256" localSheetId="0">[3]misc!#REF!</definedName>
    <definedName name="_34256">[3]misc!#REF!</definedName>
    <definedName name="_34257" localSheetId="0">[3]misc!#REF!</definedName>
    <definedName name="_34257">[3]misc!#REF!</definedName>
    <definedName name="_34258" localSheetId="0">[3]misc!#REF!</definedName>
    <definedName name="_34258">[3]misc!#REF!</definedName>
    <definedName name="_34259" localSheetId="0">[3]misc!#REF!</definedName>
    <definedName name="_34259">[3]misc!#REF!</definedName>
    <definedName name="_34260" localSheetId="0">[3]misc!#REF!</definedName>
    <definedName name="_34260">[3]misc!#REF!</definedName>
    <definedName name="_34261" localSheetId="0">[3]misc!#REF!</definedName>
    <definedName name="_34261">[3]misc!#REF!</definedName>
    <definedName name="_34262" localSheetId="0">[3]misc!#REF!</definedName>
    <definedName name="_34262">[3]misc!#REF!</definedName>
    <definedName name="_34263" localSheetId="0">[3]misc!#REF!</definedName>
    <definedName name="_34263">[3]misc!#REF!</definedName>
    <definedName name="_34264" localSheetId="0">[3]misc!#REF!</definedName>
    <definedName name="_34264">[3]misc!#REF!</definedName>
    <definedName name="_34265" localSheetId="0">[3]misc!#REF!</definedName>
    <definedName name="_34265">[3]misc!#REF!</definedName>
    <definedName name="_34266" localSheetId="0">[3]misc!#REF!</definedName>
    <definedName name="_34266">[3]misc!#REF!</definedName>
    <definedName name="_34267" localSheetId="0">[3]misc!#REF!</definedName>
    <definedName name="_34267">[3]misc!#REF!</definedName>
    <definedName name="_34268" localSheetId="0">[3]misc!#REF!</definedName>
    <definedName name="_34268">[3]misc!#REF!</definedName>
    <definedName name="_34269" localSheetId="0">[3]misc!#REF!</definedName>
    <definedName name="_34269">[3]misc!#REF!</definedName>
    <definedName name="_34270" localSheetId="0">[3]misc!#REF!</definedName>
    <definedName name="_34270">[3]misc!#REF!</definedName>
    <definedName name="_34271" localSheetId="0">[3]misc!#REF!</definedName>
    <definedName name="_34271">[3]misc!#REF!</definedName>
    <definedName name="_34300" localSheetId="0">[3]misc!#REF!</definedName>
    <definedName name="_34300">[3]misc!#REF!</definedName>
    <definedName name="_34301" localSheetId="0">[3]misc!#REF!</definedName>
    <definedName name="_34301">[3]misc!#REF!</definedName>
    <definedName name="_34302" localSheetId="0">[3]misc!#REF!</definedName>
    <definedName name="_34302">[3]misc!#REF!</definedName>
    <definedName name="_34303" localSheetId="0">[3]misc!#REF!</definedName>
    <definedName name="_34303">[3]misc!#REF!</definedName>
    <definedName name="_34304" localSheetId="0">[3]misc!#REF!</definedName>
    <definedName name="_34304">[3]misc!#REF!</definedName>
    <definedName name="_34305" localSheetId="0">[3]misc!#REF!</definedName>
    <definedName name="_34305">[3]misc!#REF!</definedName>
    <definedName name="_34306" localSheetId="0">[3]misc!#REF!</definedName>
    <definedName name="_34306">[3]misc!#REF!</definedName>
    <definedName name="_34307" localSheetId="0">[3]misc!#REF!</definedName>
    <definedName name="_34307">[3]misc!#REF!</definedName>
    <definedName name="_34308" localSheetId="0">[3]misc!#REF!</definedName>
    <definedName name="_34308">[3]misc!#REF!</definedName>
    <definedName name="_34309" localSheetId="0">[3]misc!#REF!</definedName>
    <definedName name="_34309">[3]misc!#REF!</definedName>
    <definedName name="_34351" localSheetId="0">[3]misc!#REF!</definedName>
    <definedName name="_34351">[3]misc!#REF!</definedName>
    <definedName name="_34352" localSheetId="0">[3]misc!#REF!</definedName>
    <definedName name="_34352">[3]misc!#REF!</definedName>
    <definedName name="_34353" localSheetId="0">[3]misc!#REF!</definedName>
    <definedName name="_34353">[3]misc!#REF!</definedName>
    <definedName name="_34354" localSheetId="0">[3]misc!#REF!</definedName>
    <definedName name="_34354">[3]misc!#REF!</definedName>
    <definedName name="_34355" localSheetId="0">[3]misc!#REF!</definedName>
    <definedName name="_34355">[3]misc!#REF!</definedName>
    <definedName name="_34356" localSheetId="0">[3]misc!#REF!</definedName>
    <definedName name="_34356">[3]misc!#REF!</definedName>
    <definedName name="_34357" localSheetId="0">[3]misc!#REF!</definedName>
    <definedName name="_34357">[3]misc!#REF!</definedName>
    <definedName name="_34358" localSheetId="0">[3]misc!#REF!</definedName>
    <definedName name="_34358">[3]misc!#REF!</definedName>
    <definedName name="_34359" localSheetId="0">[3]misc!#REF!</definedName>
    <definedName name="_34359">[3]misc!#REF!</definedName>
    <definedName name="_34400" localSheetId="0">[3]misc!#REF!</definedName>
    <definedName name="_34400">[3]misc!#REF!</definedName>
    <definedName name="_34401" localSheetId="0">[3]misc!#REF!</definedName>
    <definedName name="_34401">[3]misc!#REF!</definedName>
    <definedName name="_34402" localSheetId="0">[3]misc!#REF!</definedName>
    <definedName name="_34402">[3]misc!#REF!</definedName>
    <definedName name="_34403" localSheetId="0">[3]misc!#REF!</definedName>
    <definedName name="_34403">[3]misc!#REF!</definedName>
    <definedName name="_34404" localSheetId="0">[3]misc!#REF!</definedName>
    <definedName name="_34404">[3]misc!#REF!</definedName>
    <definedName name="_34405" localSheetId="0">[3]misc!#REF!</definedName>
    <definedName name="_34405">[3]misc!#REF!</definedName>
    <definedName name="_34406" localSheetId="0">[3]misc!#REF!</definedName>
    <definedName name="_34406">[3]misc!#REF!</definedName>
    <definedName name="_34407" localSheetId="0">[3]misc!#REF!</definedName>
    <definedName name="_34407">[3]misc!#REF!</definedName>
    <definedName name="_34408" localSheetId="0">[3]misc!#REF!</definedName>
    <definedName name="_34408">[3]misc!#REF!</definedName>
    <definedName name="_34451" localSheetId="0">[3]misc!#REF!</definedName>
    <definedName name="_34451">[3]misc!#REF!</definedName>
    <definedName name="_34452" localSheetId="0">[3]misc!#REF!</definedName>
    <definedName name="_34452">[3]misc!#REF!</definedName>
    <definedName name="_34453" localSheetId="0">[3]misc!#REF!</definedName>
    <definedName name="_34453">[3]misc!#REF!</definedName>
    <definedName name="_34454" localSheetId="0">[3]misc!#REF!</definedName>
    <definedName name="_34454">[3]misc!#REF!</definedName>
    <definedName name="_34455" localSheetId="0">[3]misc!#REF!</definedName>
    <definedName name="_34455">[3]misc!#REF!</definedName>
    <definedName name="_34456" localSheetId="0">[3]misc!#REF!</definedName>
    <definedName name="_34456">[3]misc!#REF!</definedName>
    <definedName name="_34457" localSheetId="0">[3]misc!#REF!</definedName>
    <definedName name="_34457">[3]misc!#REF!</definedName>
    <definedName name="_34458" localSheetId="0">[3]misc!#REF!</definedName>
    <definedName name="_34458">[3]misc!#REF!</definedName>
    <definedName name="_34500" localSheetId="0">[3]misc!#REF!</definedName>
    <definedName name="_34500">[3]misc!#REF!</definedName>
    <definedName name="_34501" localSheetId="0">[3]misc!#REF!</definedName>
    <definedName name="_34501">[3]misc!#REF!</definedName>
    <definedName name="_34502" localSheetId="0">[3]misc!#REF!</definedName>
    <definedName name="_34502">[3]misc!#REF!</definedName>
    <definedName name="_34503" localSheetId="0">[3]misc!#REF!</definedName>
    <definedName name="_34503">[3]misc!#REF!</definedName>
    <definedName name="_34504" localSheetId="0">[3]misc!#REF!</definedName>
    <definedName name="_34504">[3]misc!#REF!</definedName>
    <definedName name="_34505" localSheetId="0">[3]misc!#REF!</definedName>
    <definedName name="_34505">[3]misc!#REF!</definedName>
    <definedName name="_34506" localSheetId="0">[3]misc!#REF!</definedName>
    <definedName name="_34506">[3]misc!#REF!</definedName>
    <definedName name="_34507" localSheetId="0">[3]misc!#REF!</definedName>
    <definedName name="_34507">[3]misc!#REF!</definedName>
    <definedName name="_34508" localSheetId="0">[3]misc!#REF!</definedName>
    <definedName name="_34508">[3]misc!#REF!</definedName>
    <definedName name="_34551" localSheetId="0">[3]misc!#REF!</definedName>
    <definedName name="_34551">[3]misc!#REF!</definedName>
    <definedName name="_34552" localSheetId="0">[3]misc!#REF!</definedName>
    <definedName name="_34552">[3]misc!#REF!</definedName>
    <definedName name="_34553" localSheetId="0">[3]misc!#REF!</definedName>
    <definedName name="_34553">[3]misc!#REF!</definedName>
    <definedName name="_34554" localSheetId="0">[3]misc!#REF!</definedName>
    <definedName name="_34554">[3]misc!#REF!</definedName>
    <definedName name="_34555" localSheetId="0">[3]misc!#REF!</definedName>
    <definedName name="_34555">[3]misc!#REF!</definedName>
    <definedName name="_34556" localSheetId="0">[3]misc!#REF!</definedName>
    <definedName name="_34556">[3]misc!#REF!</definedName>
    <definedName name="_34557" localSheetId="0">[3]misc!#REF!</definedName>
    <definedName name="_34557">[3]misc!#REF!</definedName>
    <definedName name="_34558" localSheetId="0">[3]misc!#REF!</definedName>
    <definedName name="_34558">[3]misc!#REF!</definedName>
    <definedName name="_34600" localSheetId="0">[3]misc!#REF!</definedName>
    <definedName name="_34600">[3]misc!#REF!</definedName>
    <definedName name="_34601" localSheetId="0">[3]misc!#REF!</definedName>
    <definedName name="_34601">[3]misc!#REF!</definedName>
    <definedName name="_34602" localSheetId="0">[3]misc!#REF!</definedName>
    <definedName name="_34602">[3]misc!#REF!</definedName>
    <definedName name="_34603" localSheetId="0">[3]misc!#REF!</definedName>
    <definedName name="_34603">[3]misc!#REF!</definedName>
    <definedName name="_34604" localSheetId="0">[3]misc!#REF!</definedName>
    <definedName name="_34604">[3]misc!#REF!</definedName>
    <definedName name="_34605" localSheetId="0">[3]misc!#REF!</definedName>
    <definedName name="_34605">[3]misc!#REF!</definedName>
    <definedName name="_34606" localSheetId="0">[3]misc!#REF!</definedName>
    <definedName name="_34606">[3]misc!#REF!</definedName>
    <definedName name="_34607" localSheetId="0">[3]misc!#REF!</definedName>
    <definedName name="_34607">[3]misc!#REF!</definedName>
    <definedName name="_34608" localSheetId="0">[3]misc!#REF!</definedName>
    <definedName name="_34608">[3]misc!#REF!</definedName>
    <definedName name="_34651" localSheetId="0">[3]misc!#REF!</definedName>
    <definedName name="_34651">[3]misc!#REF!</definedName>
    <definedName name="_34652" localSheetId="0">[3]misc!#REF!</definedName>
    <definedName name="_34652">[3]misc!#REF!</definedName>
    <definedName name="_34653" localSheetId="0">[3]misc!#REF!</definedName>
    <definedName name="_34653">[3]misc!#REF!</definedName>
    <definedName name="_34654" localSheetId="0">[3]misc!#REF!</definedName>
    <definedName name="_34654">[3]misc!#REF!</definedName>
    <definedName name="_34655" localSheetId="0">[3]misc!#REF!</definedName>
    <definedName name="_34655">[3]misc!#REF!</definedName>
    <definedName name="_34656" localSheetId="0">[3]misc!#REF!</definedName>
    <definedName name="_34656">[3]misc!#REF!</definedName>
    <definedName name="_34657" localSheetId="0">[3]misc!#REF!</definedName>
    <definedName name="_34657">[3]misc!#REF!</definedName>
    <definedName name="_34700" localSheetId="0">[3]misc!#REF!</definedName>
    <definedName name="_34700">[3]misc!#REF!</definedName>
    <definedName name="_34701" localSheetId="0">[3]misc!#REF!</definedName>
    <definedName name="_34701">[3]misc!#REF!</definedName>
    <definedName name="_34702" localSheetId="0">[3]misc!#REF!</definedName>
    <definedName name="_34702">[3]misc!#REF!</definedName>
    <definedName name="_34703" localSheetId="0">[3]misc!#REF!</definedName>
    <definedName name="_34703">[3]misc!#REF!</definedName>
    <definedName name="_34704" localSheetId="0">[3]misc!#REF!</definedName>
    <definedName name="_34704">[3]misc!#REF!</definedName>
    <definedName name="_34705" localSheetId="0">[3]misc!#REF!</definedName>
    <definedName name="_34705">[3]misc!#REF!</definedName>
    <definedName name="_34706" localSheetId="0">[3]misc!#REF!</definedName>
    <definedName name="_34706">[3]misc!#REF!</definedName>
    <definedName name="_34707" localSheetId="0">[3]misc!#REF!</definedName>
    <definedName name="_34707">[3]misc!#REF!</definedName>
    <definedName name="_34751" localSheetId="0">[3]misc!#REF!</definedName>
    <definedName name="_34751">[3]misc!#REF!</definedName>
    <definedName name="_34752" localSheetId="0">[3]misc!#REF!</definedName>
    <definedName name="_34752">[3]misc!#REF!</definedName>
    <definedName name="_34753" localSheetId="0">[3]misc!#REF!</definedName>
    <definedName name="_34753">[3]misc!#REF!</definedName>
    <definedName name="_34754" localSheetId="0">[3]misc!#REF!</definedName>
    <definedName name="_34754">[3]misc!#REF!</definedName>
    <definedName name="_34755" localSheetId="0">[3]misc!#REF!</definedName>
    <definedName name="_34755">[3]misc!#REF!</definedName>
    <definedName name="_34756" localSheetId="0">[3]misc!#REF!</definedName>
    <definedName name="_34756">[3]misc!#REF!</definedName>
    <definedName name="_34800" localSheetId="0">[3]misc!#REF!</definedName>
    <definedName name="_34800">[3]misc!#REF!</definedName>
    <definedName name="_34801" localSheetId="0">[3]misc!#REF!</definedName>
    <definedName name="_34801">[3]misc!#REF!</definedName>
    <definedName name="_34802" localSheetId="0">[3]misc!#REF!</definedName>
    <definedName name="_34802">[3]misc!#REF!</definedName>
    <definedName name="_34803" localSheetId="0">[3]misc!#REF!</definedName>
    <definedName name="_34803">[3]misc!#REF!</definedName>
    <definedName name="_34804" localSheetId="0">[3]misc!#REF!</definedName>
    <definedName name="_34804">[3]misc!#REF!</definedName>
    <definedName name="_34805" localSheetId="0">[3]misc!#REF!</definedName>
    <definedName name="_34805">[3]misc!#REF!</definedName>
    <definedName name="_34806" localSheetId="0">[3]misc!#REF!</definedName>
    <definedName name="_34806">[3]misc!#REF!</definedName>
    <definedName name="_34851" localSheetId="0">[3]misc!#REF!</definedName>
    <definedName name="_34851">[3]misc!#REF!</definedName>
    <definedName name="_34852" localSheetId="0">[3]misc!#REF!</definedName>
    <definedName name="_34852">[3]misc!#REF!</definedName>
    <definedName name="_34853" localSheetId="0">[3]misc!#REF!</definedName>
    <definedName name="_34853">[3]misc!#REF!</definedName>
    <definedName name="_34854" localSheetId="0">[3]misc!#REF!</definedName>
    <definedName name="_34854">[3]misc!#REF!</definedName>
    <definedName name="_34855" localSheetId="0">[3]misc!#REF!</definedName>
    <definedName name="_34855">[3]misc!#REF!</definedName>
    <definedName name="_34856" localSheetId="0">[3]misc!#REF!</definedName>
    <definedName name="_34856">[3]misc!#REF!</definedName>
    <definedName name="_35">#N/A</definedName>
    <definedName name="_35000" localSheetId="0">[3]misc!#REF!</definedName>
    <definedName name="_35000">[3]misc!#REF!</definedName>
    <definedName name="_35100" localSheetId="0">[3]misc!#REF!</definedName>
    <definedName name="_35100">[3]misc!#REF!</definedName>
    <definedName name="_35101" localSheetId="0">[3]misc!#REF!</definedName>
    <definedName name="_35101">[3]misc!#REF!</definedName>
    <definedName name="_35102" localSheetId="0">[3]misc!#REF!</definedName>
    <definedName name="_35102">[3]misc!#REF!</definedName>
    <definedName name="_35103" localSheetId="0">[3]misc!#REF!</definedName>
    <definedName name="_35103">[3]misc!#REF!</definedName>
    <definedName name="_35104" localSheetId="0">[3]misc!#REF!</definedName>
    <definedName name="_35104">[3]misc!#REF!</definedName>
    <definedName name="_35105" localSheetId="0">[3]misc!#REF!</definedName>
    <definedName name="_35105">[3]misc!#REF!</definedName>
    <definedName name="_35106" localSheetId="0">[3]misc!#REF!</definedName>
    <definedName name="_35106">[3]misc!#REF!</definedName>
    <definedName name="_35107" localSheetId="0">[3]misc!#REF!</definedName>
    <definedName name="_35107">[3]misc!#REF!</definedName>
    <definedName name="_35108" localSheetId="0">[3]misc!#REF!</definedName>
    <definedName name="_35108">[3]misc!#REF!</definedName>
    <definedName name="_35109" localSheetId="0">[3]misc!#REF!</definedName>
    <definedName name="_35109">[3]misc!#REF!</definedName>
    <definedName name="_35110" localSheetId="0">[3]misc!#REF!</definedName>
    <definedName name="_35110">[3]misc!#REF!</definedName>
    <definedName name="_35111" localSheetId="0">[3]misc!#REF!</definedName>
    <definedName name="_35111">[3]misc!#REF!</definedName>
    <definedName name="_35112" localSheetId="0">[3]misc!#REF!</definedName>
    <definedName name="_35112">[3]misc!#REF!</definedName>
    <definedName name="_35113" localSheetId="0">[3]misc!#REF!</definedName>
    <definedName name="_35113">[3]misc!#REF!</definedName>
    <definedName name="_35114" localSheetId="0">[3]misc!#REF!</definedName>
    <definedName name="_35114">[3]misc!#REF!</definedName>
    <definedName name="_35115" localSheetId="0">[3]misc!#REF!</definedName>
    <definedName name="_35115">[3]misc!#REF!</definedName>
    <definedName name="_35116" localSheetId="0">[3]misc!#REF!</definedName>
    <definedName name="_35116">[3]misc!#REF!</definedName>
    <definedName name="_35117" localSheetId="0">[3]misc!#REF!</definedName>
    <definedName name="_35117">[3]misc!#REF!</definedName>
    <definedName name="_35118" localSheetId="0">[3]misc!#REF!</definedName>
    <definedName name="_35118">[3]misc!#REF!</definedName>
    <definedName name="_35119" localSheetId="0">[3]misc!#REF!</definedName>
    <definedName name="_35119">[3]misc!#REF!</definedName>
    <definedName name="_35120" localSheetId="0">[3]misc!#REF!</definedName>
    <definedName name="_35120">[3]misc!#REF!</definedName>
    <definedName name="_35121" localSheetId="0">[3]misc!#REF!</definedName>
    <definedName name="_35121">[3]misc!#REF!</definedName>
    <definedName name="_35126" localSheetId="0">[3]misc!#REF!</definedName>
    <definedName name="_35126">[3]misc!#REF!</definedName>
    <definedName name="_35127" localSheetId="0">[3]misc!#REF!</definedName>
    <definedName name="_35127">[3]misc!#REF!</definedName>
    <definedName name="_35128" localSheetId="0">[3]misc!#REF!</definedName>
    <definedName name="_35128">[3]misc!#REF!</definedName>
    <definedName name="_35129" localSheetId="0">[3]misc!#REF!</definedName>
    <definedName name="_35129">[3]misc!#REF!</definedName>
    <definedName name="_35130" localSheetId="0">[3]misc!#REF!</definedName>
    <definedName name="_35130">[3]misc!#REF!</definedName>
    <definedName name="_35131" localSheetId="0">[3]misc!#REF!</definedName>
    <definedName name="_35131">[3]misc!#REF!</definedName>
    <definedName name="_35132" localSheetId="0">[3]misc!#REF!</definedName>
    <definedName name="_35132">[3]misc!#REF!</definedName>
    <definedName name="_35133" localSheetId="0">[3]misc!#REF!</definedName>
    <definedName name="_35133">[3]misc!#REF!</definedName>
    <definedName name="_35134" localSheetId="0">[3]misc!#REF!</definedName>
    <definedName name="_35134">[3]misc!#REF!</definedName>
    <definedName name="_35135" localSheetId="0">[3]misc!#REF!</definedName>
    <definedName name="_35135">[3]misc!#REF!</definedName>
    <definedName name="_35136" localSheetId="0">[3]misc!#REF!</definedName>
    <definedName name="_35136">[3]misc!#REF!</definedName>
    <definedName name="_35137" localSheetId="0">[3]misc!#REF!</definedName>
    <definedName name="_35137">[3]misc!#REF!</definedName>
    <definedName name="_35138" localSheetId="0">[3]misc!#REF!</definedName>
    <definedName name="_35138">[3]misc!#REF!</definedName>
    <definedName name="_35139" localSheetId="0">[3]misc!#REF!</definedName>
    <definedName name="_35139">[3]misc!#REF!</definedName>
    <definedName name="_35140" localSheetId="0">[3]misc!#REF!</definedName>
    <definedName name="_35140">[3]misc!#REF!</definedName>
    <definedName name="_35141" localSheetId="0">[3]misc!#REF!</definedName>
    <definedName name="_35141">[3]misc!#REF!</definedName>
    <definedName name="_35142" localSheetId="0">[3]misc!#REF!</definedName>
    <definedName name="_35142">[3]misc!#REF!</definedName>
    <definedName name="_35143" localSheetId="0">[3]misc!#REF!</definedName>
    <definedName name="_35143">[3]misc!#REF!</definedName>
    <definedName name="_35144" localSheetId="0">[3]misc!#REF!</definedName>
    <definedName name="_35144">[3]misc!#REF!</definedName>
    <definedName name="_35151" localSheetId="0">[3]misc!#REF!</definedName>
    <definedName name="_35151">[3]misc!#REF!</definedName>
    <definedName name="_35152" localSheetId="0">[3]misc!#REF!</definedName>
    <definedName name="_35152">[3]misc!#REF!</definedName>
    <definedName name="_35153" localSheetId="0">[3]misc!#REF!</definedName>
    <definedName name="_35153">[3]misc!#REF!</definedName>
    <definedName name="_35154" localSheetId="0">[3]misc!#REF!</definedName>
    <definedName name="_35154">[3]misc!#REF!</definedName>
    <definedName name="_35155" localSheetId="0">[3]misc!#REF!</definedName>
    <definedName name="_35155">[3]misc!#REF!</definedName>
    <definedName name="_35156" localSheetId="0">[3]misc!#REF!</definedName>
    <definedName name="_35156">[3]misc!#REF!</definedName>
    <definedName name="_35157" localSheetId="0">[3]misc!#REF!</definedName>
    <definedName name="_35157">[3]misc!#REF!</definedName>
    <definedName name="_35158" localSheetId="0">[3]misc!#REF!</definedName>
    <definedName name="_35158">[3]misc!#REF!</definedName>
    <definedName name="_35159" localSheetId="0">[3]misc!#REF!</definedName>
    <definedName name="_35159">[3]misc!#REF!</definedName>
    <definedName name="_35160" localSheetId="0">[3]misc!#REF!</definedName>
    <definedName name="_35160">[3]misc!#REF!</definedName>
    <definedName name="_35161" localSheetId="0">[3]misc!#REF!</definedName>
    <definedName name="_35161">[3]misc!#REF!</definedName>
    <definedName name="_35162" localSheetId="0">[3]misc!#REF!</definedName>
    <definedName name="_35162">[3]misc!#REF!</definedName>
    <definedName name="_35163" localSheetId="0">[3]misc!#REF!</definedName>
    <definedName name="_35163">[3]misc!#REF!</definedName>
    <definedName name="_35164" localSheetId="0">[3]misc!#REF!</definedName>
    <definedName name="_35164">[3]misc!#REF!</definedName>
    <definedName name="_35165" localSheetId="0">[3]misc!#REF!</definedName>
    <definedName name="_35165">[3]misc!#REF!</definedName>
    <definedName name="_35166" localSheetId="0">[3]misc!#REF!</definedName>
    <definedName name="_35166">[3]misc!#REF!</definedName>
    <definedName name="_35167" localSheetId="0">[3]misc!#REF!</definedName>
    <definedName name="_35167">[3]misc!#REF!</definedName>
    <definedName name="_35168" localSheetId="0">[3]misc!#REF!</definedName>
    <definedName name="_35168">[3]misc!#REF!</definedName>
    <definedName name="_35169" localSheetId="0">[3]misc!#REF!</definedName>
    <definedName name="_35169">[3]misc!#REF!</definedName>
    <definedName name="_35170" localSheetId="0">[3]misc!#REF!</definedName>
    <definedName name="_35170">[3]misc!#REF!</definedName>
    <definedName name="_35171" localSheetId="0">[3]misc!#REF!</definedName>
    <definedName name="_35171">[3]misc!#REF!</definedName>
    <definedName name="_35176" localSheetId="0">[3]misc!#REF!</definedName>
    <definedName name="_35176">[3]misc!#REF!</definedName>
    <definedName name="_35177" localSheetId="0">[3]misc!#REF!</definedName>
    <definedName name="_35177">[3]misc!#REF!</definedName>
    <definedName name="_35178" localSheetId="0">[3]misc!#REF!</definedName>
    <definedName name="_35178">[3]misc!#REF!</definedName>
    <definedName name="_35179" localSheetId="0">[3]misc!#REF!</definedName>
    <definedName name="_35179">[3]misc!#REF!</definedName>
    <definedName name="_35180" localSheetId="0">[3]misc!#REF!</definedName>
    <definedName name="_35180">[3]misc!#REF!</definedName>
    <definedName name="_35181" localSheetId="0">[3]misc!#REF!</definedName>
    <definedName name="_35181">[3]misc!#REF!</definedName>
    <definedName name="_35182" localSheetId="0">[3]misc!#REF!</definedName>
    <definedName name="_35182">[3]misc!#REF!</definedName>
    <definedName name="_35183" localSheetId="0">[3]misc!#REF!</definedName>
    <definedName name="_35183">[3]misc!#REF!</definedName>
    <definedName name="_35184" localSheetId="0">[3]misc!#REF!</definedName>
    <definedName name="_35184">[3]misc!#REF!</definedName>
    <definedName name="_35185" localSheetId="0">[3]misc!#REF!</definedName>
    <definedName name="_35185">[3]misc!#REF!</definedName>
    <definedName name="_35186" localSheetId="0">[3]misc!#REF!</definedName>
    <definedName name="_35186">[3]misc!#REF!</definedName>
    <definedName name="_35187" localSheetId="0">[3]misc!#REF!</definedName>
    <definedName name="_35187">[3]misc!#REF!</definedName>
    <definedName name="_35188" localSheetId="0">[3]misc!#REF!</definedName>
    <definedName name="_35188">[3]misc!#REF!</definedName>
    <definedName name="_35189" localSheetId="0">[3]misc!#REF!</definedName>
    <definedName name="_35189">[3]misc!#REF!</definedName>
    <definedName name="_35190" localSheetId="0">[3]misc!#REF!</definedName>
    <definedName name="_35190">[3]misc!#REF!</definedName>
    <definedName name="_35191" localSheetId="0">[3]misc!#REF!</definedName>
    <definedName name="_35191">[3]misc!#REF!</definedName>
    <definedName name="_35192" localSheetId="0">[3]misc!#REF!</definedName>
    <definedName name="_35192">[3]misc!#REF!</definedName>
    <definedName name="_35193" localSheetId="0">[3]misc!#REF!</definedName>
    <definedName name="_35193">[3]misc!#REF!</definedName>
    <definedName name="_35194" localSheetId="0">[3]misc!#REF!</definedName>
    <definedName name="_35194">[3]misc!#REF!</definedName>
    <definedName name="_35195" localSheetId="0">[3]misc!#REF!</definedName>
    <definedName name="_35195">[3]misc!#REF!</definedName>
    <definedName name="_35196" localSheetId="0">[3]misc!#REF!</definedName>
    <definedName name="_35196">[3]misc!#REF!</definedName>
    <definedName name="_35200" localSheetId="0">[3]misc!#REF!</definedName>
    <definedName name="_35200">[3]misc!#REF!</definedName>
    <definedName name="_35201" localSheetId="0">[3]misc!#REF!</definedName>
    <definedName name="_35201">[3]misc!#REF!</definedName>
    <definedName name="_35202" localSheetId="0">[3]misc!#REF!</definedName>
    <definedName name="_35202">[3]misc!#REF!</definedName>
    <definedName name="_35203" localSheetId="0">[3]misc!#REF!</definedName>
    <definedName name="_35203">[3]misc!#REF!</definedName>
    <definedName name="_35204" localSheetId="0">[3]misc!#REF!</definedName>
    <definedName name="_35204">[3]misc!#REF!</definedName>
    <definedName name="_35205" localSheetId="0">[3]misc!#REF!</definedName>
    <definedName name="_35205">[3]misc!#REF!</definedName>
    <definedName name="_35206" localSheetId="0">[3]misc!#REF!</definedName>
    <definedName name="_35206">[3]misc!#REF!</definedName>
    <definedName name="_35207" localSheetId="0">[3]misc!#REF!</definedName>
    <definedName name="_35207">[3]misc!#REF!</definedName>
    <definedName name="_35208" localSheetId="0">[3]misc!#REF!</definedName>
    <definedName name="_35208">[3]misc!#REF!</definedName>
    <definedName name="_35209" localSheetId="0">[3]misc!#REF!</definedName>
    <definedName name="_35209">[3]misc!#REF!</definedName>
    <definedName name="_35226" localSheetId="0">[3]misc!#REF!</definedName>
    <definedName name="_35226">[3]misc!#REF!</definedName>
    <definedName name="_35227" localSheetId="0">[3]misc!#REF!</definedName>
    <definedName name="_35227">[3]misc!#REF!</definedName>
    <definedName name="_35228" localSheetId="0">[3]misc!#REF!</definedName>
    <definedName name="_35228">[3]misc!#REF!</definedName>
    <definedName name="_35229" localSheetId="0">[3]misc!#REF!</definedName>
    <definedName name="_35229">[3]misc!#REF!</definedName>
    <definedName name="_35230" localSheetId="0">[3]misc!#REF!</definedName>
    <definedName name="_35230">[3]misc!#REF!</definedName>
    <definedName name="_35231" localSheetId="0">[3]misc!#REF!</definedName>
    <definedName name="_35231">[3]misc!#REF!</definedName>
    <definedName name="_35232" localSheetId="0">[3]misc!#REF!</definedName>
    <definedName name="_35232">[3]misc!#REF!</definedName>
    <definedName name="_35233" localSheetId="0">[3]misc!#REF!</definedName>
    <definedName name="_35233">[3]misc!#REF!</definedName>
    <definedName name="_35234" localSheetId="0">[3]misc!#REF!</definedName>
    <definedName name="_35234">[3]misc!#REF!</definedName>
    <definedName name="_35251" localSheetId="0">[3]misc!#REF!</definedName>
    <definedName name="_35251">[3]misc!#REF!</definedName>
    <definedName name="_35252" localSheetId="0">[3]misc!#REF!</definedName>
    <definedName name="_35252">[3]misc!#REF!</definedName>
    <definedName name="_35253" localSheetId="0">[3]misc!#REF!</definedName>
    <definedName name="_35253">[3]misc!#REF!</definedName>
    <definedName name="_35254" localSheetId="0">[3]misc!#REF!</definedName>
    <definedName name="_35254">[3]misc!#REF!</definedName>
    <definedName name="_35255" localSheetId="0">[3]misc!#REF!</definedName>
    <definedName name="_35255">[3]misc!#REF!</definedName>
    <definedName name="_35256" localSheetId="0">[3]misc!#REF!</definedName>
    <definedName name="_35256">[3]misc!#REF!</definedName>
    <definedName name="_35257" localSheetId="0">[3]misc!#REF!</definedName>
    <definedName name="_35257">[3]misc!#REF!</definedName>
    <definedName name="_35258" localSheetId="0">[3]misc!#REF!</definedName>
    <definedName name="_35258">[3]misc!#REF!</definedName>
    <definedName name="_35276" localSheetId="0">[3]misc!#REF!</definedName>
    <definedName name="_35276">[3]misc!#REF!</definedName>
    <definedName name="_35277" localSheetId="0">[3]misc!#REF!</definedName>
    <definedName name="_35277">[3]misc!#REF!</definedName>
    <definedName name="_35278" localSheetId="0">[3]misc!#REF!</definedName>
    <definedName name="_35278">[3]misc!#REF!</definedName>
    <definedName name="_35279" localSheetId="0">[3]misc!#REF!</definedName>
    <definedName name="_35279">[3]misc!#REF!</definedName>
    <definedName name="_35280" localSheetId="0">[3]misc!#REF!</definedName>
    <definedName name="_35280">[3]misc!#REF!</definedName>
    <definedName name="_35281" localSheetId="0">[3]misc!#REF!</definedName>
    <definedName name="_35281">[3]misc!#REF!</definedName>
    <definedName name="_35282" localSheetId="0">[3]misc!#REF!</definedName>
    <definedName name="_35282">[3]misc!#REF!</definedName>
    <definedName name="_35283" localSheetId="0">[3]misc!#REF!</definedName>
    <definedName name="_35283">[3]misc!#REF!</definedName>
    <definedName name="_35300" localSheetId="0">[3]misc!#REF!</definedName>
    <definedName name="_35300">[3]misc!#REF!</definedName>
    <definedName name="_35301" localSheetId="0">[3]misc!#REF!</definedName>
    <definedName name="_35301">[3]misc!#REF!</definedName>
    <definedName name="_35302" localSheetId="0">[3]misc!#REF!</definedName>
    <definedName name="_35302">[3]misc!#REF!</definedName>
    <definedName name="_35303" localSheetId="0">[3]misc!#REF!</definedName>
    <definedName name="_35303">[3]misc!#REF!</definedName>
    <definedName name="_35304" localSheetId="0">[3]misc!#REF!</definedName>
    <definedName name="_35304">[3]misc!#REF!</definedName>
    <definedName name="_35305" localSheetId="0">[3]misc!#REF!</definedName>
    <definedName name="_35305">[3]misc!#REF!</definedName>
    <definedName name="_35306" localSheetId="0">[3]misc!#REF!</definedName>
    <definedName name="_35306">[3]misc!#REF!</definedName>
    <definedName name="_35307" localSheetId="0">[3]misc!#REF!</definedName>
    <definedName name="_35307">[3]misc!#REF!</definedName>
    <definedName name="_35308" localSheetId="0">[3]misc!#REF!</definedName>
    <definedName name="_35308">[3]misc!#REF!</definedName>
    <definedName name="_35326" localSheetId="0">[3]misc!#REF!</definedName>
    <definedName name="_35326">[3]misc!#REF!</definedName>
    <definedName name="_35327" localSheetId="0">[3]misc!#REF!</definedName>
    <definedName name="_35327">[3]misc!#REF!</definedName>
    <definedName name="_35328" localSheetId="0">[3]misc!#REF!</definedName>
    <definedName name="_35328">[3]misc!#REF!</definedName>
    <definedName name="_35329" localSheetId="0">[3]misc!#REF!</definedName>
    <definedName name="_35329">[3]misc!#REF!</definedName>
    <definedName name="_35330" localSheetId="0">[3]misc!#REF!</definedName>
    <definedName name="_35330">[3]misc!#REF!</definedName>
    <definedName name="_35331" localSheetId="0">[3]misc!#REF!</definedName>
    <definedName name="_35331">[3]misc!#REF!</definedName>
    <definedName name="_35332" localSheetId="0">[3]misc!#REF!</definedName>
    <definedName name="_35332">[3]misc!#REF!</definedName>
    <definedName name="_35333" localSheetId="0">[3]misc!#REF!</definedName>
    <definedName name="_35333">[3]misc!#REF!</definedName>
    <definedName name="_35351" localSheetId="0">[3]misc!#REF!</definedName>
    <definedName name="_35351">[3]misc!#REF!</definedName>
    <definedName name="_35352" localSheetId="0">[3]misc!#REF!</definedName>
    <definedName name="_35352">[3]misc!#REF!</definedName>
    <definedName name="_35353" localSheetId="0">[3]misc!#REF!</definedName>
    <definedName name="_35353">[3]misc!#REF!</definedName>
    <definedName name="_35354" localSheetId="0">[3]misc!#REF!</definedName>
    <definedName name="_35354">[3]misc!#REF!</definedName>
    <definedName name="_35355" localSheetId="0">[3]misc!#REF!</definedName>
    <definedName name="_35355">[3]misc!#REF!</definedName>
    <definedName name="_35356" localSheetId="0">[3]misc!#REF!</definedName>
    <definedName name="_35356">[3]misc!#REF!</definedName>
    <definedName name="_35357" localSheetId="0">[3]misc!#REF!</definedName>
    <definedName name="_35357">[3]misc!#REF!</definedName>
    <definedName name="_35358" localSheetId="0">[3]misc!#REF!</definedName>
    <definedName name="_35358">[3]misc!#REF!</definedName>
    <definedName name="_35376" localSheetId="0">[3]misc!#REF!</definedName>
    <definedName name="_35376">[3]misc!#REF!</definedName>
    <definedName name="_35377" localSheetId="0">[3]misc!#REF!</definedName>
    <definedName name="_35377">[3]misc!#REF!</definedName>
    <definedName name="_35378" localSheetId="0">[3]misc!#REF!</definedName>
    <definedName name="_35378">[3]misc!#REF!</definedName>
    <definedName name="_35379" localSheetId="0">[3]misc!#REF!</definedName>
    <definedName name="_35379">[3]misc!#REF!</definedName>
    <definedName name="_35380" localSheetId="0">[3]misc!#REF!</definedName>
    <definedName name="_35380">[3]misc!#REF!</definedName>
    <definedName name="_35381" localSheetId="0">[3]misc!#REF!</definedName>
    <definedName name="_35381">[3]misc!#REF!</definedName>
    <definedName name="_35382" localSheetId="0">[3]misc!#REF!</definedName>
    <definedName name="_35382">[3]misc!#REF!</definedName>
    <definedName name="_35400" localSheetId="0">[3]misc!#REF!</definedName>
    <definedName name="_35400">[3]misc!#REF!</definedName>
    <definedName name="_35401" localSheetId="0">[3]misc!#REF!</definedName>
    <definedName name="_35401">[3]misc!#REF!</definedName>
    <definedName name="_35402" localSheetId="0">[3]misc!#REF!</definedName>
    <definedName name="_35402">[3]misc!#REF!</definedName>
    <definedName name="_35403" localSheetId="0">[3]misc!#REF!</definedName>
    <definedName name="_35403">[3]misc!#REF!</definedName>
    <definedName name="_35404" localSheetId="0">[3]misc!#REF!</definedName>
    <definedName name="_35404">[3]misc!#REF!</definedName>
    <definedName name="_35405" localSheetId="0">[3]misc!#REF!</definedName>
    <definedName name="_35405">[3]misc!#REF!</definedName>
    <definedName name="_35406" localSheetId="0">[3]misc!#REF!</definedName>
    <definedName name="_35406">[3]misc!#REF!</definedName>
    <definedName name="_35407" localSheetId="0">[3]misc!#REF!</definedName>
    <definedName name="_35407">[3]misc!#REF!</definedName>
    <definedName name="_35426" localSheetId="0">[3]misc!#REF!</definedName>
    <definedName name="_35426">[3]misc!#REF!</definedName>
    <definedName name="_35427" localSheetId="0">[3]misc!#REF!</definedName>
    <definedName name="_35427">[3]misc!#REF!</definedName>
    <definedName name="_35428" localSheetId="0">[3]misc!#REF!</definedName>
    <definedName name="_35428">[3]misc!#REF!</definedName>
    <definedName name="_35429" localSheetId="0">[3]misc!#REF!</definedName>
    <definedName name="_35429">[3]misc!#REF!</definedName>
    <definedName name="_35430" localSheetId="0">[3]misc!#REF!</definedName>
    <definedName name="_35430">[3]misc!#REF!</definedName>
    <definedName name="_35431" localSheetId="0">[3]misc!#REF!</definedName>
    <definedName name="_35431">[3]misc!#REF!</definedName>
    <definedName name="_35451" localSheetId="0">[3]misc!#REF!</definedName>
    <definedName name="_35451">[3]misc!#REF!</definedName>
    <definedName name="_35452" localSheetId="0">[3]misc!#REF!</definedName>
    <definedName name="_35452">[3]misc!#REF!</definedName>
    <definedName name="_35453" localSheetId="0">[3]misc!#REF!</definedName>
    <definedName name="_35453">[3]misc!#REF!</definedName>
    <definedName name="_35454" localSheetId="0">[3]misc!#REF!</definedName>
    <definedName name="_35454">[3]misc!#REF!</definedName>
    <definedName name="_35455" localSheetId="0">[3]misc!#REF!</definedName>
    <definedName name="_35455">[3]misc!#REF!</definedName>
    <definedName name="_35456" localSheetId="0">[3]misc!#REF!</definedName>
    <definedName name="_35456">[3]misc!#REF!</definedName>
    <definedName name="_35476" localSheetId="0">[3]misc!#REF!</definedName>
    <definedName name="_35476">[3]misc!#REF!</definedName>
    <definedName name="_35477" localSheetId="0">[3]misc!#REF!</definedName>
    <definedName name="_35477">[3]misc!#REF!</definedName>
    <definedName name="_35478" localSheetId="0">[3]misc!#REF!</definedName>
    <definedName name="_35478">[3]misc!#REF!</definedName>
    <definedName name="_35479" localSheetId="0">[3]misc!#REF!</definedName>
    <definedName name="_35479">[3]misc!#REF!</definedName>
    <definedName name="_35480" localSheetId="0">[3]misc!#REF!</definedName>
    <definedName name="_35480">[3]misc!#REF!</definedName>
    <definedName name="_35481" localSheetId="0">[3]misc!#REF!</definedName>
    <definedName name="_35481">[3]misc!#REF!</definedName>
    <definedName name="_35500" localSheetId="0">[3]misc!#REF!</definedName>
    <definedName name="_35500">[3]misc!#REF!</definedName>
    <definedName name="_35501" localSheetId="0">[3]misc!#REF!</definedName>
    <definedName name="_35501">[3]misc!#REF!</definedName>
    <definedName name="_35502" localSheetId="0">[3]misc!#REF!</definedName>
    <definedName name="_35502">[3]misc!#REF!</definedName>
    <definedName name="_35503" localSheetId="0">[3]misc!#REF!</definedName>
    <definedName name="_35503">[3]misc!#REF!</definedName>
    <definedName name="_35504" localSheetId="0">[3]misc!#REF!</definedName>
    <definedName name="_35504">[3]misc!#REF!</definedName>
    <definedName name="_35505" localSheetId="0">[3]misc!#REF!</definedName>
    <definedName name="_35505">[3]misc!#REF!</definedName>
    <definedName name="_35506" localSheetId="0">[3]misc!#REF!</definedName>
    <definedName name="_35506">[3]misc!#REF!</definedName>
    <definedName name="_35507" localSheetId="0">[3]misc!#REF!</definedName>
    <definedName name="_35507">[3]misc!#REF!</definedName>
    <definedName name="_35508" localSheetId="0">[3]misc!#REF!</definedName>
    <definedName name="_35508">[3]misc!#REF!</definedName>
    <definedName name="_35511" localSheetId="0">[3]misc!#REF!</definedName>
    <definedName name="_35511">[3]misc!#REF!</definedName>
    <definedName name="_35512" localSheetId="0">[3]misc!#REF!</definedName>
    <definedName name="_35512">[3]misc!#REF!</definedName>
    <definedName name="_35513" localSheetId="0">[3]misc!#REF!</definedName>
    <definedName name="_35513">[3]misc!#REF!</definedName>
    <definedName name="_35514" localSheetId="0">[3]misc!#REF!</definedName>
    <definedName name="_35514">[3]misc!#REF!</definedName>
    <definedName name="_35515" localSheetId="0">[3]misc!#REF!</definedName>
    <definedName name="_35515">[3]misc!#REF!</definedName>
    <definedName name="_35516" localSheetId="0">[3]misc!#REF!</definedName>
    <definedName name="_35516">[3]misc!#REF!</definedName>
    <definedName name="_35517" localSheetId="0">[3]misc!#REF!</definedName>
    <definedName name="_35517">[3]misc!#REF!</definedName>
    <definedName name="_35518" localSheetId="0">[3]misc!#REF!</definedName>
    <definedName name="_35518">[3]misc!#REF!</definedName>
    <definedName name="_35521" localSheetId="0">[3]misc!#REF!</definedName>
    <definedName name="_35521">[3]misc!#REF!</definedName>
    <definedName name="_35522" localSheetId="0">[3]misc!#REF!</definedName>
    <definedName name="_35522">[3]misc!#REF!</definedName>
    <definedName name="_35523" localSheetId="0">[3]misc!#REF!</definedName>
    <definedName name="_35523">[3]misc!#REF!</definedName>
    <definedName name="_35524" localSheetId="0">[3]misc!#REF!</definedName>
    <definedName name="_35524">[3]misc!#REF!</definedName>
    <definedName name="_35525" localSheetId="0">[3]misc!#REF!</definedName>
    <definedName name="_35525">[3]misc!#REF!</definedName>
    <definedName name="_35526" localSheetId="0">[3]misc!#REF!</definedName>
    <definedName name="_35526">[3]misc!#REF!</definedName>
    <definedName name="_35527" localSheetId="0">[3]misc!#REF!</definedName>
    <definedName name="_35527">[3]misc!#REF!</definedName>
    <definedName name="_35528" localSheetId="0">[3]misc!#REF!</definedName>
    <definedName name="_35528">[3]misc!#REF!</definedName>
    <definedName name="_35531" localSheetId="0">[3]misc!#REF!</definedName>
    <definedName name="_35531">[3]misc!#REF!</definedName>
    <definedName name="_35532" localSheetId="0">[3]misc!#REF!</definedName>
    <definedName name="_35532">[3]misc!#REF!</definedName>
    <definedName name="_35533" localSheetId="0">[3]misc!#REF!</definedName>
    <definedName name="_35533">[3]misc!#REF!</definedName>
    <definedName name="_35534" localSheetId="0">[3]misc!#REF!</definedName>
    <definedName name="_35534">[3]misc!#REF!</definedName>
    <definedName name="_35535" localSheetId="0">[3]misc!#REF!</definedName>
    <definedName name="_35535">[3]misc!#REF!</definedName>
    <definedName name="_35536" localSheetId="0">[3]misc!#REF!</definedName>
    <definedName name="_35536">[3]misc!#REF!</definedName>
    <definedName name="_35537" localSheetId="0">[3]misc!#REF!</definedName>
    <definedName name="_35537">[3]misc!#REF!</definedName>
    <definedName name="_35538" localSheetId="0">[3]misc!#REF!</definedName>
    <definedName name="_35538">[3]misc!#REF!</definedName>
    <definedName name="_35541" localSheetId="0">[3]misc!#REF!</definedName>
    <definedName name="_35541">[3]misc!#REF!</definedName>
    <definedName name="_35542" localSheetId="0">[3]misc!#REF!</definedName>
    <definedName name="_35542">[3]misc!#REF!</definedName>
    <definedName name="_35543" localSheetId="0">[3]misc!#REF!</definedName>
    <definedName name="_35543">[3]misc!#REF!</definedName>
    <definedName name="_35544" localSheetId="0">[3]misc!#REF!</definedName>
    <definedName name="_35544">[3]misc!#REF!</definedName>
    <definedName name="_35545" localSheetId="0">[3]misc!#REF!</definedName>
    <definedName name="_35545">[3]misc!#REF!</definedName>
    <definedName name="_35551" localSheetId="0">[3]misc!#REF!</definedName>
    <definedName name="_35551">[3]misc!#REF!</definedName>
    <definedName name="_35552" localSheetId="0">[3]misc!#REF!</definedName>
    <definedName name="_35552">[3]misc!#REF!</definedName>
    <definedName name="_35553" localSheetId="0">[3]misc!#REF!</definedName>
    <definedName name="_35553">[3]misc!#REF!</definedName>
    <definedName name="_35554" localSheetId="0">[3]misc!#REF!</definedName>
    <definedName name="_35554">[3]misc!#REF!</definedName>
    <definedName name="_35555" localSheetId="0">[3]misc!#REF!</definedName>
    <definedName name="_35555">[3]misc!#REF!</definedName>
    <definedName name="_35561" localSheetId="0">[3]misc!#REF!</definedName>
    <definedName name="_35561">[3]misc!#REF!</definedName>
    <definedName name="_35562" localSheetId="0">[3]misc!#REF!</definedName>
    <definedName name="_35562">[3]misc!#REF!</definedName>
    <definedName name="_35563" localSheetId="0">[3]misc!#REF!</definedName>
    <definedName name="_35563">[3]misc!#REF!</definedName>
    <definedName name="_35564" localSheetId="0">[3]misc!#REF!</definedName>
    <definedName name="_35564">[3]misc!#REF!</definedName>
    <definedName name="_35565" localSheetId="0">[3]misc!#REF!</definedName>
    <definedName name="_35565">[3]misc!#REF!</definedName>
    <definedName name="_35571" localSheetId="0">[3]misc!#REF!</definedName>
    <definedName name="_35571">[3]misc!#REF!</definedName>
    <definedName name="_35572" localSheetId="0">[3]misc!#REF!</definedName>
    <definedName name="_35572">[3]misc!#REF!</definedName>
    <definedName name="_35573" localSheetId="0">[3]misc!#REF!</definedName>
    <definedName name="_35573">[3]misc!#REF!</definedName>
    <definedName name="_35574" localSheetId="0">[3]misc!#REF!</definedName>
    <definedName name="_35574">[3]misc!#REF!</definedName>
    <definedName name="_35575" localSheetId="0">[3]misc!#REF!</definedName>
    <definedName name="_35575">[3]misc!#REF!</definedName>
    <definedName name="_35581" localSheetId="0">[3]misc!#REF!</definedName>
    <definedName name="_35581">[3]misc!#REF!</definedName>
    <definedName name="_35582" localSheetId="0">[3]misc!#REF!</definedName>
    <definedName name="_35582">[3]misc!#REF!</definedName>
    <definedName name="_35583" localSheetId="0">[3]misc!#REF!</definedName>
    <definedName name="_35583">[3]misc!#REF!</definedName>
    <definedName name="_35584" localSheetId="0">[3]misc!#REF!</definedName>
    <definedName name="_35584">[3]misc!#REF!</definedName>
    <definedName name="_35585" localSheetId="0">[3]misc!#REF!</definedName>
    <definedName name="_35585">[3]misc!#REF!</definedName>
    <definedName name="_35591" localSheetId="0">[3]misc!#REF!</definedName>
    <definedName name="_35591">[3]misc!#REF!</definedName>
    <definedName name="_35592" localSheetId="0">[3]misc!#REF!</definedName>
    <definedName name="_35592">[3]misc!#REF!</definedName>
    <definedName name="_35593" localSheetId="0">[3]misc!#REF!</definedName>
    <definedName name="_35593">[3]misc!#REF!</definedName>
    <definedName name="_35594" localSheetId="0">[3]misc!#REF!</definedName>
    <definedName name="_35594">[3]misc!#REF!</definedName>
    <definedName name="_35595" localSheetId="0">[3]misc!#REF!</definedName>
    <definedName name="_35595">[3]misc!#REF!</definedName>
    <definedName name="_35600" localSheetId="0">[3]misc!#REF!</definedName>
    <definedName name="_35600">[3]misc!#REF!</definedName>
    <definedName name="_35601" localSheetId="0">[3]misc!#REF!</definedName>
    <definedName name="_35601">[3]misc!#REF!</definedName>
    <definedName name="_35602" localSheetId="0">[3]misc!#REF!</definedName>
    <definedName name="_35602">[3]misc!#REF!</definedName>
    <definedName name="_35603" localSheetId="0">[3]misc!#REF!</definedName>
    <definedName name="_35603">[3]misc!#REF!</definedName>
    <definedName name="_35604" localSheetId="0">[3]misc!#REF!</definedName>
    <definedName name="_35604">[3]misc!#REF!</definedName>
    <definedName name="_35611" localSheetId="0">[3]misc!#REF!</definedName>
    <definedName name="_35611">[3]misc!#REF!</definedName>
    <definedName name="_35612" localSheetId="0">[3]misc!#REF!</definedName>
    <definedName name="_35612">[3]misc!#REF!</definedName>
    <definedName name="_35613" localSheetId="0">[3]misc!#REF!</definedName>
    <definedName name="_35613">[3]misc!#REF!</definedName>
    <definedName name="_35614" localSheetId="0">[3]misc!#REF!</definedName>
    <definedName name="_35614">[3]misc!#REF!</definedName>
    <definedName name="_35621" localSheetId="0">[3]misc!#REF!</definedName>
    <definedName name="_35621">[3]misc!#REF!</definedName>
    <definedName name="_35622" localSheetId="0">[3]misc!#REF!</definedName>
    <definedName name="_35622">[3]misc!#REF!</definedName>
    <definedName name="_35623" localSheetId="0">[3]misc!#REF!</definedName>
    <definedName name="_35623">[3]misc!#REF!</definedName>
    <definedName name="_35624" localSheetId="0">[3]misc!#REF!</definedName>
    <definedName name="_35624">[3]misc!#REF!</definedName>
    <definedName name="_35631" localSheetId="0">[3]misc!#REF!</definedName>
    <definedName name="_35631">[3]misc!#REF!</definedName>
    <definedName name="_35632" localSheetId="0">[3]misc!#REF!</definedName>
    <definedName name="_35632">[3]misc!#REF!</definedName>
    <definedName name="_35633" localSheetId="0">[3]misc!#REF!</definedName>
    <definedName name="_35633">[3]misc!#REF!</definedName>
    <definedName name="_35634" localSheetId="0">[3]misc!#REF!</definedName>
    <definedName name="_35634">[3]misc!#REF!</definedName>
    <definedName name="_35641" localSheetId="0">[3]misc!#REF!</definedName>
    <definedName name="_35641">[3]misc!#REF!</definedName>
    <definedName name="_35642" localSheetId="0">[3]misc!#REF!</definedName>
    <definedName name="_35642">[3]misc!#REF!</definedName>
    <definedName name="_35643" localSheetId="0">[3]misc!#REF!</definedName>
    <definedName name="_35643">[3]misc!#REF!</definedName>
    <definedName name="_35644" localSheetId="0">[3]misc!#REF!</definedName>
    <definedName name="_35644">[3]misc!#REF!</definedName>
    <definedName name="_35651" localSheetId="0">[3]misc!#REF!</definedName>
    <definedName name="_35651">[3]misc!#REF!</definedName>
    <definedName name="_35652" localSheetId="0">[3]misc!#REF!</definedName>
    <definedName name="_35652">[3]misc!#REF!</definedName>
    <definedName name="_35653" localSheetId="0">[3]misc!#REF!</definedName>
    <definedName name="_35653">[3]misc!#REF!</definedName>
    <definedName name="_35654" localSheetId="0">[3]misc!#REF!</definedName>
    <definedName name="_35654">[3]misc!#REF!</definedName>
    <definedName name="_35661" localSheetId="0">[3]misc!#REF!</definedName>
    <definedName name="_35661">[3]misc!#REF!</definedName>
    <definedName name="_35662" localSheetId="0">[3]misc!#REF!</definedName>
    <definedName name="_35662">[3]misc!#REF!</definedName>
    <definedName name="_35663" localSheetId="0">[3]misc!#REF!</definedName>
    <definedName name="_35663">[3]misc!#REF!</definedName>
    <definedName name="_35671" localSheetId="0">[3]misc!#REF!</definedName>
    <definedName name="_35671">[3]misc!#REF!</definedName>
    <definedName name="_35672" localSheetId="0">[3]misc!#REF!</definedName>
    <definedName name="_35672">[3]misc!#REF!</definedName>
    <definedName name="_35673" localSheetId="0">[3]misc!#REF!</definedName>
    <definedName name="_35673">[3]misc!#REF!</definedName>
    <definedName name="_35681" localSheetId="0">[3]misc!#REF!</definedName>
    <definedName name="_35681">[3]misc!#REF!</definedName>
    <definedName name="_35682" localSheetId="0">[3]misc!#REF!</definedName>
    <definedName name="_35682">[3]misc!#REF!</definedName>
    <definedName name="_35683" localSheetId="0">[3]misc!#REF!</definedName>
    <definedName name="_35683">[3]misc!#REF!</definedName>
    <definedName name="_35686" localSheetId="0">[3]misc!#REF!</definedName>
    <definedName name="_35686">[3]misc!#REF!</definedName>
    <definedName name="_35687" localSheetId="0">[3]misc!#REF!</definedName>
    <definedName name="_35687">[3]misc!#REF!</definedName>
    <definedName name="_35688" localSheetId="0">[3]misc!#REF!</definedName>
    <definedName name="_35688">[3]misc!#REF!</definedName>
    <definedName name="_35691" localSheetId="0">[3]misc!#REF!</definedName>
    <definedName name="_35691">[3]misc!#REF!</definedName>
    <definedName name="_35692" localSheetId="0">[3]misc!#REF!</definedName>
    <definedName name="_35692">[3]misc!#REF!</definedName>
    <definedName name="_35693" localSheetId="0">[3]misc!#REF!</definedName>
    <definedName name="_35693">[3]misc!#REF!</definedName>
    <definedName name="_35700" localSheetId="0">[3]misc!#REF!</definedName>
    <definedName name="_35700">[3]misc!#REF!</definedName>
    <definedName name="_35701" localSheetId="0">[3]misc!#REF!</definedName>
    <definedName name="_35701">[3]misc!#REF!</definedName>
    <definedName name="_35702" localSheetId="0">[3]misc!#REF!</definedName>
    <definedName name="_35702">[3]misc!#REF!</definedName>
    <definedName name="_35703" localSheetId="0">[3]misc!#REF!</definedName>
    <definedName name="_35703">[3]misc!#REF!</definedName>
    <definedName name="_35704" localSheetId="0">[3]misc!#REF!</definedName>
    <definedName name="_35704">[3]misc!#REF!</definedName>
    <definedName name="_35705" localSheetId="0">[3]misc!#REF!</definedName>
    <definedName name="_35705">[3]misc!#REF!</definedName>
    <definedName name="_35711" localSheetId="0">[3]misc!#REF!</definedName>
    <definedName name="_35711">[3]misc!#REF!</definedName>
    <definedName name="_35712" localSheetId="0">[3]misc!#REF!</definedName>
    <definedName name="_35712">[3]misc!#REF!</definedName>
    <definedName name="_35713" localSheetId="0">[3]misc!#REF!</definedName>
    <definedName name="_35713">[3]misc!#REF!</definedName>
    <definedName name="_35714" localSheetId="0">[3]misc!#REF!</definedName>
    <definedName name="_35714">[3]misc!#REF!</definedName>
    <definedName name="_35715" localSheetId="0">[3]misc!#REF!</definedName>
    <definedName name="_35715">[3]misc!#REF!</definedName>
    <definedName name="_35721" localSheetId="0">[3]misc!#REF!</definedName>
    <definedName name="_35721">[3]misc!#REF!</definedName>
    <definedName name="_35722" localSheetId="0">[3]misc!#REF!</definedName>
    <definedName name="_35722">[3]misc!#REF!</definedName>
    <definedName name="_35723" localSheetId="0">[3]misc!#REF!</definedName>
    <definedName name="_35723">[3]misc!#REF!</definedName>
    <definedName name="_35724" localSheetId="0">[3]misc!#REF!</definedName>
    <definedName name="_35724">[3]misc!#REF!</definedName>
    <definedName name="_35725" localSheetId="0">[3]misc!#REF!</definedName>
    <definedName name="_35725">[3]misc!#REF!</definedName>
    <definedName name="_35731" localSheetId="0">[3]misc!#REF!</definedName>
    <definedName name="_35731">[3]misc!#REF!</definedName>
    <definedName name="_35732" localSheetId="0">[3]misc!#REF!</definedName>
    <definedName name="_35732">[3]misc!#REF!</definedName>
    <definedName name="_35733" localSheetId="0">[3]misc!#REF!</definedName>
    <definedName name="_35733">[3]misc!#REF!</definedName>
    <definedName name="_35734" localSheetId="0">[3]misc!#REF!</definedName>
    <definedName name="_35734">[3]misc!#REF!</definedName>
    <definedName name="_35735" localSheetId="0">[3]misc!#REF!</definedName>
    <definedName name="_35735">[3]misc!#REF!</definedName>
    <definedName name="_35741" localSheetId="0">[3]misc!#REF!</definedName>
    <definedName name="_35741">[3]misc!#REF!</definedName>
    <definedName name="_35742" localSheetId="0">[3]misc!#REF!</definedName>
    <definedName name="_35742">[3]misc!#REF!</definedName>
    <definedName name="_35743" localSheetId="0">[3]misc!#REF!</definedName>
    <definedName name="_35743">[3]misc!#REF!</definedName>
    <definedName name="_35744" localSheetId="0">[3]misc!#REF!</definedName>
    <definedName name="_35744">[3]misc!#REF!</definedName>
    <definedName name="_35745" localSheetId="0">[3]misc!#REF!</definedName>
    <definedName name="_35745">[3]misc!#REF!</definedName>
    <definedName name="_35751" localSheetId="0">[3]misc!#REF!</definedName>
    <definedName name="_35751">[3]misc!#REF!</definedName>
    <definedName name="_35752" localSheetId="0">[3]misc!#REF!</definedName>
    <definedName name="_35752">[3]misc!#REF!</definedName>
    <definedName name="_35753" localSheetId="0">[3]misc!#REF!</definedName>
    <definedName name="_35753">[3]misc!#REF!</definedName>
    <definedName name="_35754" localSheetId="0">[3]misc!#REF!</definedName>
    <definedName name="_35754">[3]misc!#REF!</definedName>
    <definedName name="_35755" localSheetId="0">[3]misc!#REF!</definedName>
    <definedName name="_35755">[3]misc!#REF!</definedName>
    <definedName name="_35761" localSheetId="0">[3]misc!#REF!</definedName>
    <definedName name="_35761">[3]misc!#REF!</definedName>
    <definedName name="_35762" localSheetId="0">[3]misc!#REF!</definedName>
    <definedName name="_35762">[3]misc!#REF!</definedName>
    <definedName name="_35763" localSheetId="0">[3]misc!#REF!</definedName>
    <definedName name="_35763">[3]misc!#REF!</definedName>
    <definedName name="_35764" localSheetId="0">[3]misc!#REF!</definedName>
    <definedName name="_35764">[3]misc!#REF!</definedName>
    <definedName name="_35765" localSheetId="0">[3]misc!#REF!</definedName>
    <definedName name="_35765">[3]misc!#REF!</definedName>
    <definedName name="_35771" localSheetId="0">[3]misc!#REF!</definedName>
    <definedName name="_35771">[3]misc!#REF!</definedName>
    <definedName name="_35772" localSheetId="0">[3]misc!#REF!</definedName>
    <definedName name="_35772">[3]misc!#REF!</definedName>
    <definedName name="_35773" localSheetId="0">[3]misc!#REF!</definedName>
    <definedName name="_35773">[3]misc!#REF!</definedName>
    <definedName name="_35774" localSheetId="0">[3]misc!#REF!</definedName>
    <definedName name="_35774">[3]misc!#REF!</definedName>
    <definedName name="_35775" localSheetId="0">[3]misc!#REF!</definedName>
    <definedName name="_35775">[3]misc!#REF!</definedName>
    <definedName name="_35781" localSheetId="0">[3]misc!#REF!</definedName>
    <definedName name="_35781">[3]misc!#REF!</definedName>
    <definedName name="_35782" localSheetId="0">[3]misc!#REF!</definedName>
    <definedName name="_35782">[3]misc!#REF!</definedName>
    <definedName name="_35783" localSheetId="0">[3]misc!#REF!</definedName>
    <definedName name="_35783">[3]misc!#REF!</definedName>
    <definedName name="_35784" localSheetId="0">[3]misc!#REF!</definedName>
    <definedName name="_35784">[3]misc!#REF!</definedName>
    <definedName name="_35785" localSheetId="0">[3]misc!#REF!</definedName>
    <definedName name="_35785">[3]misc!#REF!</definedName>
    <definedName name="_35791" localSheetId="0">[3]misc!#REF!</definedName>
    <definedName name="_35791">[3]misc!#REF!</definedName>
    <definedName name="_35792" localSheetId="0">[3]misc!#REF!</definedName>
    <definedName name="_35792">[3]misc!#REF!</definedName>
    <definedName name="_35793" localSheetId="0">[3]misc!#REF!</definedName>
    <definedName name="_35793">[3]misc!#REF!</definedName>
    <definedName name="_35794" localSheetId="0">[3]misc!#REF!</definedName>
    <definedName name="_35794">[3]misc!#REF!</definedName>
    <definedName name="_35795" localSheetId="0">[3]misc!#REF!</definedName>
    <definedName name="_35795">[3]misc!#REF!</definedName>
    <definedName name="_35800" localSheetId="0">[3]misc!#REF!</definedName>
    <definedName name="_35800">[3]misc!#REF!</definedName>
    <definedName name="_35801" localSheetId="0">[3]misc!#REF!</definedName>
    <definedName name="_35801">[3]misc!#REF!</definedName>
    <definedName name="_35802" localSheetId="0">[3]misc!#REF!</definedName>
    <definedName name="_35802">[3]misc!#REF!</definedName>
    <definedName name="_35803" localSheetId="0">[3]misc!#REF!</definedName>
    <definedName name="_35803">[3]misc!#REF!</definedName>
    <definedName name="_35804" localSheetId="0">[3]misc!#REF!</definedName>
    <definedName name="_35804">[3]misc!#REF!</definedName>
    <definedName name="_35811" localSheetId="0">[3]misc!#REF!</definedName>
    <definedName name="_35811">[3]misc!#REF!</definedName>
    <definedName name="_35812" localSheetId="0">[3]misc!#REF!</definedName>
    <definedName name="_35812">[3]misc!#REF!</definedName>
    <definedName name="_35813" localSheetId="0">[3]misc!#REF!</definedName>
    <definedName name="_35813">[3]misc!#REF!</definedName>
    <definedName name="_35814" localSheetId="0">[3]misc!#REF!</definedName>
    <definedName name="_35814">[3]misc!#REF!</definedName>
    <definedName name="_35821" localSheetId="0">[3]misc!#REF!</definedName>
    <definedName name="_35821">[3]misc!#REF!</definedName>
    <definedName name="_35822" localSheetId="0">[3]misc!#REF!</definedName>
    <definedName name="_35822">[3]misc!#REF!</definedName>
    <definedName name="_35823" localSheetId="0">[3]misc!#REF!</definedName>
    <definedName name="_35823">[3]misc!#REF!</definedName>
    <definedName name="_35824" localSheetId="0">[3]misc!#REF!</definedName>
    <definedName name="_35824">[3]misc!#REF!</definedName>
    <definedName name="_35831" localSheetId="0">[3]misc!#REF!</definedName>
    <definedName name="_35831">[3]misc!#REF!</definedName>
    <definedName name="_35832" localSheetId="0">[3]misc!#REF!</definedName>
    <definedName name="_35832">[3]misc!#REF!</definedName>
    <definedName name="_35833" localSheetId="0">[3]misc!#REF!</definedName>
    <definedName name="_35833">[3]misc!#REF!</definedName>
    <definedName name="_35834" localSheetId="0">[3]misc!#REF!</definedName>
    <definedName name="_35834">[3]misc!#REF!</definedName>
    <definedName name="_35841" localSheetId="0">[3]misc!#REF!</definedName>
    <definedName name="_35841">[3]misc!#REF!</definedName>
    <definedName name="_35842" localSheetId="0">[3]misc!#REF!</definedName>
    <definedName name="_35842">[3]misc!#REF!</definedName>
    <definedName name="_35843" localSheetId="0">[3]misc!#REF!</definedName>
    <definedName name="_35843">[3]misc!#REF!</definedName>
    <definedName name="_35844" localSheetId="0">[3]misc!#REF!</definedName>
    <definedName name="_35844">[3]misc!#REF!</definedName>
    <definedName name="_35851" localSheetId="0">[3]misc!#REF!</definedName>
    <definedName name="_35851">[3]misc!#REF!</definedName>
    <definedName name="_35852" localSheetId="0">[3]misc!#REF!</definedName>
    <definedName name="_35852">[3]misc!#REF!</definedName>
    <definedName name="_35853" localSheetId="0">[3]misc!#REF!</definedName>
    <definedName name="_35853">[3]misc!#REF!</definedName>
    <definedName name="_35854" localSheetId="0">[3]misc!#REF!</definedName>
    <definedName name="_35854">[3]misc!#REF!</definedName>
    <definedName name="_35861" localSheetId="0">[3]misc!#REF!</definedName>
    <definedName name="_35861">[3]misc!#REF!</definedName>
    <definedName name="_35862" localSheetId="0">[3]misc!#REF!</definedName>
    <definedName name="_35862">[3]misc!#REF!</definedName>
    <definedName name="_35863" localSheetId="0">[3]misc!#REF!</definedName>
    <definedName name="_35863">[3]misc!#REF!</definedName>
    <definedName name="_35871" localSheetId="0">[3]misc!#REF!</definedName>
    <definedName name="_35871">[3]misc!#REF!</definedName>
    <definedName name="_35872" localSheetId="0">[3]misc!#REF!</definedName>
    <definedName name="_35872">[3]misc!#REF!</definedName>
    <definedName name="_35873" localSheetId="0">[3]misc!#REF!</definedName>
    <definedName name="_35873">[3]misc!#REF!</definedName>
    <definedName name="_35881" localSheetId="0">[3]misc!#REF!</definedName>
    <definedName name="_35881">[3]misc!#REF!</definedName>
    <definedName name="_35882" localSheetId="0">[3]misc!#REF!</definedName>
    <definedName name="_35882">[3]misc!#REF!</definedName>
    <definedName name="_35883" localSheetId="0">[3]misc!#REF!</definedName>
    <definedName name="_35883">[3]misc!#REF!</definedName>
    <definedName name="_35886" localSheetId="0">[3]misc!#REF!</definedName>
    <definedName name="_35886">[3]misc!#REF!</definedName>
    <definedName name="_35887" localSheetId="0">[3]misc!#REF!</definedName>
    <definedName name="_35887">[3]misc!#REF!</definedName>
    <definedName name="_35888" localSheetId="0">[3]misc!#REF!</definedName>
    <definedName name="_35888">[3]misc!#REF!</definedName>
    <definedName name="_35891" localSheetId="0">[3]misc!#REF!</definedName>
    <definedName name="_35891">[3]misc!#REF!</definedName>
    <definedName name="_35892" localSheetId="0">[3]misc!#REF!</definedName>
    <definedName name="_35892">[3]misc!#REF!</definedName>
    <definedName name="_35893" localSheetId="0">[3]misc!#REF!</definedName>
    <definedName name="_35893">[3]misc!#REF!</definedName>
    <definedName name="_36">#N/A</definedName>
    <definedName name="_36000" localSheetId="0">[3]misc!#REF!</definedName>
    <definedName name="_36000">[3]misc!#REF!</definedName>
    <definedName name="_36100" localSheetId="0">[3]misc!#REF!</definedName>
    <definedName name="_36100">[3]misc!#REF!</definedName>
    <definedName name="_36101" localSheetId="0">[3]misc!#REF!</definedName>
    <definedName name="_36101">[3]misc!#REF!</definedName>
    <definedName name="_36102" localSheetId="0">[3]misc!#REF!</definedName>
    <definedName name="_36102">[3]misc!#REF!</definedName>
    <definedName name="_36103" localSheetId="0">[3]misc!#REF!</definedName>
    <definedName name="_36103">[3]misc!#REF!</definedName>
    <definedName name="_36104" localSheetId="0">[3]misc!#REF!</definedName>
    <definedName name="_36104">[3]misc!#REF!</definedName>
    <definedName name="_36105" localSheetId="0">[3]misc!#REF!</definedName>
    <definedName name="_36105">[3]misc!#REF!</definedName>
    <definedName name="_36106" localSheetId="0">[3]misc!#REF!</definedName>
    <definedName name="_36106">[3]misc!#REF!</definedName>
    <definedName name="_36107" localSheetId="0">[3]misc!#REF!</definedName>
    <definedName name="_36107">[3]misc!#REF!</definedName>
    <definedName name="_36111" localSheetId="0">[3]misc!#REF!</definedName>
    <definedName name="_36111">[3]misc!#REF!</definedName>
    <definedName name="_36112" localSheetId="0">[3]misc!#REF!</definedName>
    <definedName name="_36112">[3]misc!#REF!</definedName>
    <definedName name="_36113" localSheetId="0">[3]misc!#REF!</definedName>
    <definedName name="_36113">[3]misc!#REF!</definedName>
    <definedName name="_36114" localSheetId="0">[3]misc!#REF!</definedName>
    <definedName name="_36114">[3]misc!#REF!</definedName>
    <definedName name="_36115" localSheetId="0">[3]misc!#REF!</definedName>
    <definedName name="_36115">[3]misc!#REF!</definedName>
    <definedName name="_36116" localSheetId="0">[3]misc!#REF!</definedName>
    <definedName name="_36116">[3]misc!#REF!</definedName>
    <definedName name="_36117" localSheetId="0">[3]misc!#REF!</definedName>
    <definedName name="_36117">[3]misc!#REF!</definedName>
    <definedName name="_36121" localSheetId="0">[3]misc!#REF!</definedName>
    <definedName name="_36121">[3]misc!#REF!</definedName>
    <definedName name="_36122" localSheetId="0">[3]misc!#REF!</definedName>
    <definedName name="_36122">[3]misc!#REF!</definedName>
    <definedName name="_36123" localSheetId="0">[3]misc!#REF!</definedName>
    <definedName name="_36123">[3]misc!#REF!</definedName>
    <definedName name="_36124" localSheetId="0">[3]misc!#REF!</definedName>
    <definedName name="_36124">[3]misc!#REF!</definedName>
    <definedName name="_36125" localSheetId="0">[3]misc!#REF!</definedName>
    <definedName name="_36125">[3]misc!#REF!</definedName>
    <definedName name="_36126" localSheetId="0">[3]misc!#REF!</definedName>
    <definedName name="_36126">[3]misc!#REF!</definedName>
    <definedName name="_36127" localSheetId="0">[3]misc!#REF!</definedName>
    <definedName name="_36127">[3]misc!#REF!</definedName>
    <definedName name="_36131" localSheetId="0">[3]misc!#REF!</definedName>
    <definedName name="_36131">[3]misc!#REF!</definedName>
    <definedName name="_36132" localSheetId="0">[3]misc!#REF!</definedName>
    <definedName name="_36132">[3]misc!#REF!</definedName>
    <definedName name="_36133" localSheetId="0">[3]misc!#REF!</definedName>
    <definedName name="_36133">[3]misc!#REF!</definedName>
    <definedName name="_36134" localSheetId="0">[3]misc!#REF!</definedName>
    <definedName name="_36134">[3]misc!#REF!</definedName>
    <definedName name="_36135" localSheetId="0">[3]misc!#REF!</definedName>
    <definedName name="_36135">[3]misc!#REF!</definedName>
    <definedName name="_36136" localSheetId="0">[3]misc!#REF!</definedName>
    <definedName name="_36136">[3]misc!#REF!</definedName>
    <definedName name="_36137" localSheetId="0">[3]misc!#REF!</definedName>
    <definedName name="_36137">[3]misc!#REF!</definedName>
    <definedName name="_36141" localSheetId="0">[3]misc!#REF!</definedName>
    <definedName name="_36141">[3]misc!#REF!</definedName>
    <definedName name="_36142" localSheetId="0">[3]misc!#REF!</definedName>
    <definedName name="_36142">[3]misc!#REF!</definedName>
    <definedName name="_36143" localSheetId="0">[3]misc!#REF!</definedName>
    <definedName name="_36143">[3]misc!#REF!</definedName>
    <definedName name="_36144" localSheetId="0">[3]misc!#REF!</definedName>
    <definedName name="_36144">[3]misc!#REF!</definedName>
    <definedName name="_36145" localSheetId="0">[3]misc!#REF!</definedName>
    <definedName name="_36145">[3]misc!#REF!</definedName>
    <definedName name="_36146" localSheetId="0">[3]misc!#REF!</definedName>
    <definedName name="_36146">[3]misc!#REF!</definedName>
    <definedName name="_36147" localSheetId="0">[3]misc!#REF!</definedName>
    <definedName name="_36147">[3]misc!#REF!</definedName>
    <definedName name="_36151" localSheetId="0">[3]misc!#REF!</definedName>
    <definedName name="_36151">[3]misc!#REF!</definedName>
    <definedName name="_36152" localSheetId="0">[3]misc!#REF!</definedName>
    <definedName name="_36152">[3]misc!#REF!</definedName>
    <definedName name="_36153" localSheetId="0">[3]misc!#REF!</definedName>
    <definedName name="_36153">[3]misc!#REF!</definedName>
    <definedName name="_36154" localSheetId="0">[3]misc!#REF!</definedName>
    <definedName name="_36154">[3]misc!#REF!</definedName>
    <definedName name="_36155" localSheetId="0">[3]misc!#REF!</definedName>
    <definedName name="_36155">[3]misc!#REF!</definedName>
    <definedName name="_36156" localSheetId="0">[3]misc!#REF!</definedName>
    <definedName name="_36156">[3]misc!#REF!</definedName>
    <definedName name="_36157" localSheetId="0">[3]misc!#REF!</definedName>
    <definedName name="_36157">[3]misc!#REF!</definedName>
    <definedName name="_36161" localSheetId="0">[3]misc!#REF!</definedName>
    <definedName name="_36161">[3]misc!#REF!</definedName>
    <definedName name="_36162" localSheetId="0">[3]misc!#REF!</definedName>
    <definedName name="_36162">[3]misc!#REF!</definedName>
    <definedName name="_36163" localSheetId="0">[3]misc!#REF!</definedName>
    <definedName name="_36163">[3]misc!#REF!</definedName>
    <definedName name="_36164" localSheetId="0">[3]misc!#REF!</definedName>
    <definedName name="_36164">[3]misc!#REF!</definedName>
    <definedName name="_36165" localSheetId="0">[3]misc!#REF!</definedName>
    <definedName name="_36165">[3]misc!#REF!</definedName>
    <definedName name="_36166" localSheetId="0">[3]misc!#REF!</definedName>
    <definedName name="_36166">[3]misc!#REF!</definedName>
    <definedName name="_36167" localSheetId="0">[3]misc!#REF!</definedName>
    <definedName name="_36167">[3]misc!#REF!</definedName>
    <definedName name="_36171" localSheetId="0">[3]misc!#REF!</definedName>
    <definedName name="_36171">[3]misc!#REF!</definedName>
    <definedName name="_36172" localSheetId="0">[3]misc!#REF!</definedName>
    <definedName name="_36172">[3]misc!#REF!</definedName>
    <definedName name="_36173" localSheetId="0">[3]misc!#REF!</definedName>
    <definedName name="_36173">[3]misc!#REF!</definedName>
    <definedName name="_36174" localSheetId="0">[3]misc!#REF!</definedName>
    <definedName name="_36174">[3]misc!#REF!</definedName>
    <definedName name="_36175" localSheetId="0">[3]misc!#REF!</definedName>
    <definedName name="_36175">[3]misc!#REF!</definedName>
    <definedName name="_36176" localSheetId="0">[3]misc!#REF!</definedName>
    <definedName name="_36176">[3]misc!#REF!</definedName>
    <definedName name="_36177" localSheetId="0">[3]misc!#REF!</definedName>
    <definedName name="_36177">[3]misc!#REF!</definedName>
    <definedName name="_36181" localSheetId="0">[3]misc!#REF!</definedName>
    <definedName name="_36181">[3]misc!#REF!</definedName>
    <definedName name="_36182" localSheetId="0">[3]misc!#REF!</definedName>
    <definedName name="_36182">[3]misc!#REF!</definedName>
    <definedName name="_36183" localSheetId="0">[3]misc!#REF!</definedName>
    <definedName name="_36183">[3]misc!#REF!</definedName>
    <definedName name="_36184" localSheetId="0">[3]misc!#REF!</definedName>
    <definedName name="_36184">[3]misc!#REF!</definedName>
    <definedName name="_36185" localSheetId="0">[3]misc!#REF!</definedName>
    <definedName name="_36185">[3]misc!#REF!</definedName>
    <definedName name="_36186" localSheetId="0">[3]misc!#REF!</definedName>
    <definedName name="_36186">[3]misc!#REF!</definedName>
    <definedName name="_36187" localSheetId="0">[3]misc!#REF!</definedName>
    <definedName name="_36187">[3]misc!#REF!</definedName>
    <definedName name="_36191" localSheetId="0">[3]misc!#REF!</definedName>
    <definedName name="_36191">[3]misc!#REF!</definedName>
    <definedName name="_36192" localSheetId="0">[3]misc!#REF!</definedName>
    <definedName name="_36192">[3]misc!#REF!</definedName>
    <definedName name="_36193" localSheetId="0">[3]misc!#REF!</definedName>
    <definedName name="_36193">[3]misc!#REF!</definedName>
    <definedName name="_36194" localSheetId="0">[3]misc!#REF!</definedName>
    <definedName name="_36194">[3]misc!#REF!</definedName>
    <definedName name="_36195" localSheetId="0">[3]misc!#REF!</definedName>
    <definedName name="_36195">[3]misc!#REF!</definedName>
    <definedName name="_36196" localSheetId="0">[3]misc!#REF!</definedName>
    <definedName name="_36196">[3]misc!#REF!</definedName>
    <definedName name="_36197" localSheetId="0">[3]misc!#REF!</definedName>
    <definedName name="_36197">[3]misc!#REF!</definedName>
    <definedName name="_36200" localSheetId="0">[3]misc!#REF!</definedName>
    <definedName name="_36200">[3]misc!#REF!</definedName>
    <definedName name="_36201" localSheetId="0">[3]misc!#REF!</definedName>
    <definedName name="_36201">[3]misc!#REF!</definedName>
    <definedName name="_36202" localSheetId="0">[3]misc!#REF!</definedName>
    <definedName name="_36202">[3]misc!#REF!</definedName>
    <definedName name="_36203" localSheetId="0">[3]misc!#REF!</definedName>
    <definedName name="_36203">[3]misc!#REF!</definedName>
    <definedName name="_36204" localSheetId="0">[3]misc!#REF!</definedName>
    <definedName name="_36204">[3]misc!#REF!</definedName>
    <definedName name="_36205" localSheetId="0">[3]misc!#REF!</definedName>
    <definedName name="_36205">[3]misc!#REF!</definedName>
    <definedName name="_36206" localSheetId="0">[3]misc!#REF!</definedName>
    <definedName name="_36206">[3]misc!#REF!</definedName>
    <definedName name="_36207" localSheetId="0">[3]misc!#REF!</definedName>
    <definedName name="_36207">[3]misc!#REF!</definedName>
    <definedName name="_36211" localSheetId="0">[3]misc!#REF!</definedName>
    <definedName name="_36211">[3]misc!#REF!</definedName>
    <definedName name="_36212" localSheetId="0">[3]misc!#REF!</definedName>
    <definedName name="_36212">[3]misc!#REF!</definedName>
    <definedName name="_36213" localSheetId="0">[3]misc!#REF!</definedName>
    <definedName name="_36213">[3]misc!#REF!</definedName>
    <definedName name="_36214" localSheetId="0">[3]misc!#REF!</definedName>
    <definedName name="_36214">[3]misc!#REF!</definedName>
    <definedName name="_36215" localSheetId="0">[3]misc!#REF!</definedName>
    <definedName name="_36215">[3]misc!#REF!</definedName>
    <definedName name="_36216" localSheetId="0">[3]misc!#REF!</definedName>
    <definedName name="_36216">[3]misc!#REF!</definedName>
    <definedName name="_36217" localSheetId="0">[3]misc!#REF!</definedName>
    <definedName name="_36217">[3]misc!#REF!</definedName>
    <definedName name="_36221" localSheetId="0">[3]misc!#REF!</definedName>
    <definedName name="_36221">[3]misc!#REF!</definedName>
    <definedName name="_36222" localSheetId="0">[3]misc!#REF!</definedName>
    <definedName name="_36222">[3]misc!#REF!</definedName>
    <definedName name="_36223" localSheetId="0">[3]misc!#REF!</definedName>
    <definedName name="_36223">[3]misc!#REF!</definedName>
    <definedName name="_36224" localSheetId="0">[3]misc!#REF!</definedName>
    <definedName name="_36224">[3]misc!#REF!</definedName>
    <definedName name="_36225" localSheetId="0">[3]misc!#REF!</definedName>
    <definedName name="_36225">[3]misc!#REF!</definedName>
    <definedName name="_36226" localSheetId="0">[3]misc!#REF!</definedName>
    <definedName name="_36226">[3]misc!#REF!</definedName>
    <definedName name="_36227" localSheetId="0">[3]misc!#REF!</definedName>
    <definedName name="_36227">[3]misc!#REF!</definedName>
    <definedName name="_36231" localSheetId="0">[3]misc!#REF!</definedName>
    <definedName name="_36231">[3]misc!#REF!</definedName>
    <definedName name="_36232" localSheetId="0">[3]misc!#REF!</definedName>
    <definedName name="_36232">[3]misc!#REF!</definedName>
    <definedName name="_36233" localSheetId="0">[3]misc!#REF!</definedName>
    <definedName name="_36233">[3]misc!#REF!</definedName>
    <definedName name="_36234" localSheetId="0">[3]misc!#REF!</definedName>
    <definedName name="_36234">[3]misc!#REF!</definedName>
    <definedName name="_36235" localSheetId="0">[3]misc!#REF!</definedName>
    <definedName name="_36235">[3]misc!#REF!</definedName>
    <definedName name="_36236" localSheetId="0">[3]misc!#REF!</definedName>
    <definedName name="_36236">[3]misc!#REF!</definedName>
    <definedName name="_36237" localSheetId="0">[3]misc!#REF!</definedName>
    <definedName name="_36237">[3]misc!#REF!</definedName>
    <definedName name="_36241" localSheetId="0">[3]misc!#REF!</definedName>
    <definedName name="_36241">[3]misc!#REF!</definedName>
    <definedName name="_36242" localSheetId="0">[3]misc!#REF!</definedName>
    <definedName name="_36242">[3]misc!#REF!</definedName>
    <definedName name="_36243" localSheetId="0">[3]misc!#REF!</definedName>
    <definedName name="_36243">[3]misc!#REF!</definedName>
    <definedName name="_36244" localSheetId="0">[3]misc!#REF!</definedName>
    <definedName name="_36244">[3]misc!#REF!</definedName>
    <definedName name="_36245" localSheetId="0">[3]misc!#REF!</definedName>
    <definedName name="_36245">[3]misc!#REF!</definedName>
    <definedName name="_36246" localSheetId="0">[3]misc!#REF!</definedName>
    <definedName name="_36246">[3]misc!#REF!</definedName>
    <definedName name="_36247" localSheetId="0">[3]misc!#REF!</definedName>
    <definedName name="_36247">[3]misc!#REF!</definedName>
    <definedName name="_36251" localSheetId="0">[3]misc!#REF!</definedName>
    <definedName name="_36251">[3]misc!#REF!</definedName>
    <definedName name="_36252" localSheetId="0">[3]misc!#REF!</definedName>
    <definedName name="_36252">[3]misc!#REF!</definedName>
    <definedName name="_36253" localSheetId="0">[3]misc!#REF!</definedName>
    <definedName name="_36253">[3]misc!#REF!</definedName>
    <definedName name="_36254" localSheetId="0">[3]misc!#REF!</definedName>
    <definedName name="_36254">[3]misc!#REF!</definedName>
    <definedName name="_36255" localSheetId="0">[3]misc!#REF!</definedName>
    <definedName name="_36255">[3]misc!#REF!</definedName>
    <definedName name="_36256" localSheetId="0">[3]misc!#REF!</definedName>
    <definedName name="_36256">[3]misc!#REF!</definedName>
    <definedName name="_36257" localSheetId="0">[3]misc!#REF!</definedName>
    <definedName name="_36257">[3]misc!#REF!</definedName>
    <definedName name="_37">#N/A</definedName>
    <definedName name="_38">#N/A</definedName>
    <definedName name="_39">#N/A</definedName>
    <definedName name="_4">#N/A</definedName>
    <definedName name="_4._송수시설" localSheetId="0">#REF!</definedName>
    <definedName name="_4._송수시설">#REF!</definedName>
    <definedName name="_4._스팀터빈_발전기기초_및_옥내기기기초__AC___05" localSheetId="0">#REF!</definedName>
    <definedName name="_4._스팀터빈_발전기기초_및_옥내기기기초__AC___05">#REF!</definedName>
    <definedName name="_4.철_골_공_사" localSheetId="0">#REF!</definedName>
    <definedName name="_4.철_골_공_사">#REF!</definedName>
    <definedName name="_4_0\SM" localSheetId="0">'[8]#REF'!#REF!</definedName>
    <definedName name="_4_0\SM">'[8]#REF'!#REF!</definedName>
    <definedName name="_4_1_1호_송수관로" localSheetId="0">#REF!</definedName>
    <definedName name="_4_1_1호_송수관로">#REF!</definedName>
    <definedName name="_4_2_제2가압장" localSheetId="0">#REF!</definedName>
    <definedName name="_4_2_제2가압장">#REF!</definedName>
    <definedName name="_4_3_2호송수관로" localSheetId="0">#REF!</definedName>
    <definedName name="_4_3_2호송수관로">#REF!</definedName>
    <definedName name="_40">#N/A</definedName>
    <definedName name="_41">#N/A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 localSheetId="0">'[9]설직재-1'!#REF!</definedName>
    <definedName name="_5">'[9]설직재-1'!#REF!</definedName>
    <definedName name="_5._주제어건물기초__AC___07" localSheetId="0">#REF!</definedName>
    <definedName name="_5._주제어건물기초__AC___07">#REF!</definedName>
    <definedName name="_5.배수시설" localSheetId="0">#REF!</definedName>
    <definedName name="_5.배수시설">#REF!</definedName>
    <definedName name="_5.조적및_단열공사" localSheetId="0">#REF!</definedName>
    <definedName name="_5.조적및_단열공사">#REF!</definedName>
    <definedName name="_5_0ME" localSheetId="0">'[8]#REF'!#REF!</definedName>
    <definedName name="_5_0ME">'[8]#REF'!#REF!</definedName>
    <definedName name="_5_1.제1배수지" localSheetId="0">#REF!</definedName>
    <definedName name="_5_1.제1배수지">#REF!</definedName>
    <definedName name="_5_2_제2배수지" localSheetId="0">#REF!</definedName>
    <definedName name="_5_2_제2배수지">#REF!</definedName>
    <definedName name="_5_3_배수관" localSheetId="0">#REF!</definedName>
    <definedName name="_5_3_배수관">#REF!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6">#N/A</definedName>
    <definedName name="_6._부대공" localSheetId="0">#REF!</definedName>
    <definedName name="_6._부대공">#REF!</definedName>
    <definedName name="_6.벽_체_공_사" localSheetId="0">#REF!</definedName>
    <definedName name="_6.벽_체_공_사">#REF!</definedName>
    <definedName name="_6_0ME" localSheetId="0">'[8]#REF'!#REF!</definedName>
    <definedName name="_6_0ME">'[8]#REF'!#REF!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7" localSheetId="0">'[9]설직재-1'!#REF!</definedName>
    <definedName name="_7">'[9]설직재-1'!#REF!</definedName>
    <definedName name="_7.미_장_공_사" localSheetId="0">#REF!</definedName>
    <definedName name="_7.미_장_공_사">#REF!</definedName>
    <definedName name="_7_10" localSheetId="0">#REF!</definedName>
    <definedName name="_7_10">#REF!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8">#N/A</definedName>
    <definedName name="_8.방_수_공_사" localSheetId="0">#REF!</definedName>
    <definedName name="_8.방_수_공_사">#REF!</definedName>
    <definedName name="_8_11" localSheetId="0">#REF!</definedName>
    <definedName name="_8_11">#REF!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9">#N/A</definedName>
    <definedName name="_9._골재대" localSheetId="0">#REF!</definedName>
    <definedName name="_9._골재대">#REF!</definedName>
    <definedName name="_9.도_장_공_사" localSheetId="0">#REF!</definedName>
    <definedName name="_9.도_장_공_사">#REF!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A" localSheetId="0">#REF!</definedName>
    <definedName name="_A">#REF!</definedName>
    <definedName name="_A82319" localSheetId="0">#REF!</definedName>
    <definedName name="_A82319">#REF!</definedName>
    <definedName name="_B" localSheetId="0">#REF!</definedName>
    <definedName name="_B">#REF!</definedName>
    <definedName name="_B22">[10]일위대가!$A$1400:$IV$1413=[10]일위대가!$A$1400</definedName>
    <definedName name="_CDT2" localSheetId="0">#REF!</definedName>
    <definedName name="_CDT2">#REF!</definedName>
    <definedName name="_ctc1" localSheetId="0">#REF!</definedName>
    <definedName name="_ctc1">#REF!</definedName>
    <definedName name="_ctc2" localSheetId="0">#REF!</definedName>
    <definedName name="_ctc2">#REF!</definedName>
    <definedName name="_ctc3" localSheetId="0">#REF!</definedName>
    <definedName name="_ctc3">#REF!</definedName>
    <definedName name="_ctc4" localSheetId="0">#REF!</definedName>
    <definedName name="_ctc4">#REF!</definedName>
    <definedName name="_ctc5" localSheetId="0">#REF!</definedName>
    <definedName name="_ctc5">#REF!</definedName>
    <definedName name="_ctc6" localSheetId="0">#REF!</definedName>
    <definedName name="_ctc6">#REF!</definedName>
    <definedName name="_DOG1" localSheetId="0">#REF!</definedName>
    <definedName name="_DOG1">#REF!</definedName>
    <definedName name="_DOG2" localSheetId="0">#REF!</definedName>
    <definedName name="_DOG2">#REF!</definedName>
    <definedName name="_DOG3" localSheetId="0">#REF!</definedName>
    <definedName name="_DOG3">#REF!</definedName>
    <definedName name="_DOG4" localSheetId="0">#REF!</definedName>
    <definedName name="_DOG4">#REF!</definedName>
    <definedName name="_DP1">[11]INPUT!$S$4</definedName>
    <definedName name="_DP2">[11]INPUT!$S$5</definedName>
    <definedName name="_DP3">[11]INPUT!$S$6</definedName>
    <definedName name="_DP4">[11]INPUT!$S$7</definedName>
    <definedName name="_DP5">[11]INPUT!$S$8</definedName>
    <definedName name="_DP6">[11]INPUT!$S$9</definedName>
    <definedName name="_EOO1" localSheetId="0">#REF!</definedName>
    <definedName name="_EOO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flm1" localSheetId="0">#REF!</definedName>
    <definedName name="_flm1">#REF!</definedName>
    <definedName name="_flm2" localSheetId="0">#REF!</definedName>
    <definedName name="_flm2">#REF!</definedName>
    <definedName name="_flm3" localSheetId="0">#REF!</definedName>
    <definedName name="_flm3">#REF!</definedName>
    <definedName name="_flm4" localSheetId="0">#REF!</definedName>
    <definedName name="_flm4">#REF!</definedName>
    <definedName name="_flm5" localSheetId="0">#REF!</definedName>
    <definedName name="_flm5">#REF!</definedName>
    <definedName name="_flm6" localSheetId="0">#REF!</definedName>
    <definedName name="_flm6">#REF!</definedName>
    <definedName name="_flm7" localSheetId="0">#REF!</definedName>
    <definedName name="_flm7">#REF!</definedName>
    <definedName name="_flv1" localSheetId="0">#REF!</definedName>
    <definedName name="_flv1">#REF!</definedName>
    <definedName name="_flv2" localSheetId="0">#REF!</definedName>
    <definedName name="_flv2">#REF!</definedName>
    <definedName name="_flv3" localSheetId="0">#REF!</definedName>
    <definedName name="_flv3">#REF!</definedName>
    <definedName name="_flv4" localSheetId="0">#REF!</definedName>
    <definedName name="_flv4">#REF!</definedName>
    <definedName name="_flv5" localSheetId="0">#REF!</definedName>
    <definedName name="_flv5">#REF!</definedName>
    <definedName name="_flv6" localSheetId="0">#REF!</definedName>
    <definedName name="_flv6">#REF!</definedName>
    <definedName name="_flv7" localSheetId="0">#REF!</definedName>
    <definedName name="_flv7">#REF!</definedName>
    <definedName name="_hor1">[12]단면가정!$G$36</definedName>
    <definedName name="_HSH1" localSheetId="0">#REF!</definedName>
    <definedName name="_HSH1">#REF!</definedName>
    <definedName name="_HSH2" localSheetId="0">#REF!</definedName>
    <definedName name="_HSH2">#REF!</definedName>
    <definedName name="_K02">[10]일위대가!$A$732:$IV$745=[10]일위대가!$A$732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LA1" localSheetId="0">#REF!</definedName>
    <definedName name="_LA1">#REF!</definedName>
    <definedName name="_LA2" localSheetId="0">#REF!</definedName>
    <definedName name="_LA2">#REF!</definedName>
    <definedName name="_LA3" localSheetId="0">#REF!</definedName>
    <definedName name="_LA3">#REF!</definedName>
    <definedName name="_LA33" localSheetId="0">#REF!</definedName>
    <definedName name="_LA33">#REF!</definedName>
    <definedName name="_LA4" localSheetId="0">#REF!</definedName>
    <definedName name="_LA4">#REF!</definedName>
    <definedName name="_LA5" localSheetId="0">#REF!</definedName>
    <definedName name="_LA5">#REF!</definedName>
    <definedName name="_LB1" localSheetId="0">#REF!</definedName>
    <definedName name="_LB1">#REF!</definedName>
    <definedName name="_LB2" localSheetId="0">#REF!</definedName>
    <definedName name="_LB2">#REF!</definedName>
    <definedName name="_LB3" localSheetId="0">#REF!</definedName>
    <definedName name="_LB3">#REF!</definedName>
    <definedName name="_LC1" localSheetId="0">#REF!</definedName>
    <definedName name="_LC1">#REF!</definedName>
    <definedName name="_LC2" localSheetId="0">#REF!</definedName>
    <definedName name="_LC2">#REF!</definedName>
    <definedName name="_LD1" localSheetId="0">#REF!</definedName>
    <definedName name="_LD1">#REF!</definedName>
    <definedName name="_LD2" localSheetId="0">#REF!</definedName>
    <definedName name="_LD2">#REF!</definedName>
    <definedName name="_LE1" localSheetId="0">#REF!</definedName>
    <definedName name="_LE1">#REF!</definedName>
    <definedName name="_LE2" localSheetId="0">#REF!</definedName>
    <definedName name="_LE2">#REF!</definedName>
    <definedName name="_LE22" localSheetId="0">#REF!</definedName>
    <definedName name="_LE22">#REF!</definedName>
    <definedName name="_LE222" localSheetId="0">#REF!</definedName>
    <definedName name="_LE222">#REF!</definedName>
    <definedName name="_LE3" localSheetId="0">#REF!</definedName>
    <definedName name="_LE3">#REF!</definedName>
    <definedName name="_LF1" localSheetId="0">#REF!</definedName>
    <definedName name="_LF1">#REF!</definedName>
    <definedName name="_LG1" localSheetId="0">#REF!</definedName>
    <definedName name="_LG1">#REF!</definedName>
    <definedName name="_LH1" localSheetId="0">#REF!</definedName>
    <definedName name="_LH1">#REF!</definedName>
    <definedName name="_LI1" localSheetId="0">#REF!</definedName>
    <definedName name="_LI1">#REF!</definedName>
    <definedName name="_LJ1" localSheetId="0">#REF!</definedName>
    <definedName name="_LJ1">#REF!</definedName>
    <definedName name="_LJ2" localSheetId="0">#REF!</definedName>
    <definedName name="_LJ2">#REF!</definedName>
    <definedName name="_ll15" localSheetId="0">#REF!</definedName>
    <definedName name="_ll15">#REF!</definedName>
    <definedName name="_LP1" localSheetId="0">#REF!</definedName>
    <definedName name="_LP1">#REF!</definedName>
    <definedName name="_LP11" localSheetId="0">#REF!</definedName>
    <definedName name="_LP11">#REF!</definedName>
    <definedName name="_LP2" localSheetId="0">#REF!</definedName>
    <definedName name="_LP2">#REF!</definedName>
    <definedName name="_LPA10" localSheetId="0">#REF!</definedName>
    <definedName name="_LPA10">#REF!</definedName>
    <definedName name="_LPA11" localSheetId="0">#REF!</definedName>
    <definedName name="_LPA11">#REF!</definedName>
    <definedName name="_LPA12" localSheetId="0">#REF!</definedName>
    <definedName name="_LPA12">#REF!</definedName>
    <definedName name="_LPA13" localSheetId="0">#REF!</definedName>
    <definedName name="_LPA13">#REF!</definedName>
    <definedName name="_LPA14" localSheetId="0">#REF!</definedName>
    <definedName name="_LPA14">#REF!</definedName>
    <definedName name="_LPA15" localSheetId="0">#REF!</definedName>
    <definedName name="_LPA15">#REF!</definedName>
    <definedName name="_LPA16" localSheetId="0">#REF!</definedName>
    <definedName name="_LPA16">#REF!</definedName>
    <definedName name="_LPA17" localSheetId="0">#REF!</definedName>
    <definedName name="_LPA17">#REF!</definedName>
    <definedName name="_LPA2" localSheetId="0">[13]수량!#REF!</definedName>
    <definedName name="_LPA2">[13]수량!#REF!</definedName>
    <definedName name="_LPA21" localSheetId="0">#REF!</definedName>
    <definedName name="_LPA21">#REF!</definedName>
    <definedName name="_LPA3" localSheetId="0">[13]수량!#REF!</definedName>
    <definedName name="_LPA3">[13]수량!#REF!</definedName>
    <definedName name="_LPA4" localSheetId="0">[13]수량!#REF!</definedName>
    <definedName name="_LPA4">[13]수량!#REF!</definedName>
    <definedName name="_LPA5" localSheetId="0">#REF!</definedName>
    <definedName name="_LPA5">#REF!</definedName>
    <definedName name="_LPA6" localSheetId="0">#REF!</definedName>
    <definedName name="_LPA6">#REF!</definedName>
    <definedName name="_LPA7" localSheetId="0">#REF!</definedName>
    <definedName name="_LPA7">#REF!</definedName>
    <definedName name="_LPA8" localSheetId="0">#REF!</definedName>
    <definedName name="_LPA8">#REF!</definedName>
    <definedName name="_LPA9" localSheetId="0">#REF!</definedName>
    <definedName name="_LPA9">#REF!</definedName>
    <definedName name="_LPB1">'[14]2공구수량'!$A$1:$F$52</definedName>
    <definedName name="_LPB10" localSheetId="0">#REF!</definedName>
    <definedName name="_LPB10">#REF!</definedName>
    <definedName name="_LPB11" localSheetId="0">#REF!</definedName>
    <definedName name="_LPB11">#REF!</definedName>
    <definedName name="_LPB12" localSheetId="0">#REF!</definedName>
    <definedName name="_LPB12">#REF!</definedName>
    <definedName name="_LPB13" localSheetId="0">#REF!</definedName>
    <definedName name="_LPB13">#REF!</definedName>
    <definedName name="_LPB14">'[14]2공구수량'!$A$677:$F$728</definedName>
    <definedName name="_LPB15">'[14]2공구수량'!$A$729:$F$780</definedName>
    <definedName name="_LPB16" localSheetId="0">#REF!</definedName>
    <definedName name="_LPB16">#REF!</definedName>
    <definedName name="_LPB17" localSheetId="0">#REF!</definedName>
    <definedName name="_LPB17">#REF!</definedName>
    <definedName name="_LPB2" localSheetId="0">#REF!</definedName>
    <definedName name="_LPB2">#REF!</definedName>
    <definedName name="_LPB3" localSheetId="0">#REF!</definedName>
    <definedName name="_LPB3">#REF!</definedName>
    <definedName name="_LPB4" localSheetId="0">#REF!</definedName>
    <definedName name="_LPB4">#REF!</definedName>
    <definedName name="_LPB5" localSheetId="0">#REF!</definedName>
    <definedName name="_LPB5">#REF!</definedName>
    <definedName name="_LPB6" localSheetId="0">#REF!</definedName>
    <definedName name="_LPB6">#REF!</definedName>
    <definedName name="_LPB7" localSheetId="0">#REF!</definedName>
    <definedName name="_LPB7">#REF!</definedName>
    <definedName name="_LPB71" localSheetId="0">#REF!</definedName>
    <definedName name="_LPB71">#REF!</definedName>
    <definedName name="_LPB8" localSheetId="0">#REF!</definedName>
    <definedName name="_LPB8">#REF!</definedName>
    <definedName name="_LPB81" localSheetId="0">#REF!</definedName>
    <definedName name="_LPB81">#REF!</definedName>
    <definedName name="_LPB9" localSheetId="0">#REF!</definedName>
    <definedName name="_LPB9">#REF!</definedName>
    <definedName name="_LPB91" localSheetId="0">#REF!</definedName>
    <definedName name="_LPB91">#REF!</definedName>
    <definedName name="_LPC1" localSheetId="0">#REF!</definedName>
    <definedName name="_LPC1">#REF!</definedName>
    <definedName name="_LPC2" localSheetId="0">#REF!</definedName>
    <definedName name="_LPC2">#REF!</definedName>
    <definedName name="_LPC3" localSheetId="0">#REF!</definedName>
    <definedName name="_LPC3">#REF!</definedName>
    <definedName name="_LPC4" localSheetId="0">#REF!</definedName>
    <definedName name="_LPC4">#REF!</definedName>
    <definedName name="_LPC5" localSheetId="0">#REF!</definedName>
    <definedName name="_LPC5">#REF!</definedName>
    <definedName name="_LPC6" localSheetId="0">#REF!</definedName>
    <definedName name="_LPC6">#REF!</definedName>
    <definedName name="_LPC7" localSheetId="0">#REF!</definedName>
    <definedName name="_LPC7">#REF!</definedName>
    <definedName name="_LPC71" localSheetId="0">#REF!</definedName>
    <definedName name="_LPC71">#REF!</definedName>
    <definedName name="_LPK1" localSheetId="0">[15]부하계산서!#REF!</definedName>
    <definedName name="_LPK1">[15]부하계산서!#REF!</definedName>
    <definedName name="_LU1" localSheetId="0">'[16]부하(성남)'!#REF!</definedName>
    <definedName name="_LU1">'[16]부하(성남)'!#REF!</definedName>
    <definedName name="_LU2" localSheetId="0">'[16]부하(성남)'!#REF!</definedName>
    <definedName name="_LU2">'[16]부하(성남)'!#REF!</definedName>
    <definedName name="_LV01" localSheetId="0">'[16]부하(성남)'!#REF!</definedName>
    <definedName name="_LV01">'[16]부하(성남)'!#REF!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NP1" localSheetId="0">#REF!</definedName>
    <definedName name="_NP1">#REF!</definedName>
    <definedName name="_NP2" localSheetId="0">#REF!</definedName>
    <definedName name="_NP2">#REF!</definedName>
    <definedName name="_NSH1" localSheetId="0">#REF!</definedName>
    <definedName name="_NSH1">#REF!</definedName>
    <definedName name="_NSH2" localSheetId="0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B1">[17]工완성공사율!$A$1:$J$45</definedName>
    <definedName name="_PB2">[17]工완성공사율!$K$1:$T$45</definedName>
    <definedName name="_PB3">[17]工완성공사율!$U$1:$AD$45</definedName>
    <definedName name="_PI48" localSheetId="0">#REF!</definedName>
    <definedName name="_PI48">#REF!</definedName>
    <definedName name="_PI60" localSheetId="0">#REF!</definedName>
    <definedName name="_PI60">#REF!</definedName>
    <definedName name="_R" localSheetId="0">#REF!</definedName>
    <definedName name="_R">#REF!</definedName>
    <definedName name="_RO110" localSheetId="0">#REF!</definedName>
    <definedName name="_RO110">#REF!</definedName>
    <definedName name="_RO22" localSheetId="0">#REF!</definedName>
    <definedName name="_RO22">#REF!</definedName>
    <definedName name="_RO35" localSheetId="0">#REF!</definedName>
    <definedName name="_RO35">#REF!</definedName>
    <definedName name="_RO60" localSheetId="0">#REF!</definedName>
    <definedName name="_RO60">#REF!</definedName>
    <definedName name="_RO80" localSheetId="0">#REF!</definedName>
    <definedName name="_RO80">#REF!</definedName>
    <definedName name="_slm1" localSheetId="0">#REF!</definedName>
    <definedName name="_slm1">#REF!</definedName>
    <definedName name="_slm2" localSheetId="0">#REF!</definedName>
    <definedName name="_slm2">#REF!</definedName>
    <definedName name="_slm3" localSheetId="0">#REF!</definedName>
    <definedName name="_slm3">#REF!</definedName>
    <definedName name="_slm4" localSheetId="0">#REF!</definedName>
    <definedName name="_slm4">#REF!</definedName>
    <definedName name="_slm5" localSheetId="0">#REF!</definedName>
    <definedName name="_slm5">#REF!</definedName>
    <definedName name="_slm6" localSheetId="0">#REF!</definedName>
    <definedName name="_slm6">#REF!</definedName>
    <definedName name="_slm7" localSheetId="0">#REF!</definedName>
    <definedName name="_slm7">#REF!</definedName>
    <definedName name="_Sort" localSheetId="1" hidden="1">#REF!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SUB2" localSheetId="0">#REF!</definedName>
    <definedName name="_SUB2">#REF!</definedName>
    <definedName name="_SUB3" localSheetId="0">#REF!</definedName>
    <definedName name="_SUB3">#REF!</definedName>
    <definedName name="_sub4" localSheetId="0">#REF!</definedName>
    <definedName name="_sub4">#REF!</definedName>
    <definedName name="_sub5" localSheetId="0">#REF!</definedName>
    <definedName name="_sub5">#REF!</definedName>
    <definedName name="_TON1" localSheetId="0">#REF!</definedName>
    <definedName name="_TON1">#REF!</definedName>
    <definedName name="_TON2" localSheetId="0">#REF!</definedName>
    <definedName name="_TON2">#REF!</definedName>
    <definedName name="_UAS1" localSheetId="0">#REF!</definedName>
    <definedName name="_UAS1">#REF!</definedName>
    <definedName name="_UP1" localSheetId="0">[15]부하계산서!#REF!</definedName>
    <definedName name="_UP1">[15]부하계산서!#REF!</definedName>
    <definedName name="_UP2" localSheetId="0">[15]부하계산서!#REF!</definedName>
    <definedName name="_UP2">[15]부하계산서!#REF!</definedName>
    <definedName name="_ver1">[12]단면가정!$C$16</definedName>
    <definedName name="_ver3">[12]단면가정!$C$30</definedName>
    <definedName name="_WW2" localSheetId="0">#REF!</definedName>
    <definedName name="_WW2">#REF!</definedName>
    <definedName name="_WW6" localSheetId="0">#REF!</definedName>
    <definedName name="_WW6">#REF!</definedName>
    <definedName name="_XP2">[11]MODELING!$Q$27</definedName>
    <definedName name="_ZP1">[11]MODELING!$W$11</definedName>
    <definedName name="¤Ç315" localSheetId="0">#REF!</definedName>
    <definedName name="¤Ç315">#REF!</definedName>
    <definedName name="\" localSheetId="0">BlankMacro1</definedName>
    <definedName name="\">BlankMacro1</definedName>
    <definedName name="\0">#N/A</definedName>
    <definedName name="\3TY\43RE" localSheetId="0">BlankMacro1</definedName>
    <definedName name="\3TY\43RE">BlankMacro1</definedName>
    <definedName name="\a" localSheetId="1">#REF!</definedName>
    <definedName name="\a" localSheetId="0">#REF!</definedName>
    <definedName name="\a">#REF!</definedName>
    <definedName name="\b" localSheetId="1">[18]잡비!#REF!</definedName>
    <definedName name="\b" localSheetId="0">[18]잡비!#REF!</definedName>
    <definedName name="\b">#REF!</definedName>
    <definedName name="\c" localSheetId="1">#N/A</definedName>
    <definedName name="\c" localSheetId="0">#N/A</definedName>
    <definedName name="\c">#REF!</definedName>
    <definedName name="\d" localSheetId="1">#N/A</definedName>
    <definedName name="\d" localSheetId="0">#N/A</definedName>
    <definedName name="\d">#REF!</definedName>
    <definedName name="\e" localSheetId="1">#REF!</definedName>
    <definedName name="\e" localSheetId="0">#REF!</definedName>
    <definedName name="\e">#REF!</definedName>
    <definedName name="\f" localSheetId="1">#N/A</definedName>
    <definedName name="\f" localSheetId="0">#N/A</definedName>
    <definedName name="\f">#REF!</definedName>
    <definedName name="\g" localSheetId="1">'[2]N賃率-職'!#REF!</definedName>
    <definedName name="\g" localSheetId="0">'[2]N賃率-職'!#REF!</definedName>
    <definedName name="\g">#REF!</definedName>
    <definedName name="\h" localSheetId="1">#N/A</definedName>
    <definedName name="\h" localSheetId="0">#N/A</definedName>
    <definedName name="\h">#REF!</definedName>
    <definedName name="\i" localSheetId="1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1">#REF!</definedName>
    <definedName name="\l" localSheetId="0">#REF!</definedName>
    <definedName name="\l">#REF!</definedName>
    <definedName name="\LARGE" localSheetId="0">[18]잡비!#REF!</definedName>
    <definedName name="\LARGE">[18]잡비!#REF!</definedName>
    <definedName name="\m" localSheetId="1">#REF!</definedName>
    <definedName name="\m" localSheetId="0">#REF!</definedName>
    <definedName name="\m">#REF!</definedName>
    <definedName name="\MIDDLE" localSheetId="0">[18]잡비!#REF!</definedName>
    <definedName name="\MIDDLE">[18]잡비!#REF!</definedName>
    <definedName name="\n">#N/A</definedName>
    <definedName name="\o" localSheetId="1">[19]설계!#REF!</definedName>
    <definedName name="\o" localSheetId="0">[19]설계!#REF!</definedName>
    <definedName name="\o">#N/A</definedName>
    <definedName name="\p" localSheetId="0">'[20]2'!#REF!</definedName>
    <definedName name="\p">'[20]2'!#REF!</definedName>
    <definedName name="\q" localSheetId="0">[21]일위!#REF!</definedName>
    <definedName name="\q">[21]일위!#REF!</definedName>
    <definedName name="\r">#N/A</definedName>
    <definedName name="\s" localSheetId="0">#REF!</definedName>
    <definedName name="\s">#REF!</definedName>
    <definedName name="\SMALL" localSheetId="0">[18]잡비!#REF!</definedName>
    <definedName name="\SMALL">[18]잡비!#REF!</definedName>
    <definedName name="\v" localSheetId="0">[18]잡비!#REF!</definedName>
    <definedName name="\v">[18]잡비!#REF!</definedName>
    <definedName name="\w" localSheetId="0">[18]잡비!#REF!</definedName>
    <definedName name="\w">[18]잡비!#REF!</definedName>
    <definedName name="\x" localSheetId="1">#N/A</definedName>
    <definedName name="\x" localSheetId="0">#N/A</definedName>
    <definedName name="\x">[22]내역!#REF!</definedName>
    <definedName name="\y" localSheetId="0">[18]잡비!#REF!</definedName>
    <definedName name="\y">[18]잡비!#REF!</definedName>
    <definedName name="\z" localSheetId="1">#REF!</definedName>
    <definedName name="\z" localSheetId="0">#REF!</definedName>
    <definedName name="\z">#REF!</definedName>
    <definedName name="\ㅊ" localSheetId="0">#REF!</definedName>
    <definedName name="\ㅊ">#REF!</definedName>
    <definedName name="A" localSheetId="1" hidden="1">#REF!</definedName>
    <definedName name="A" localSheetId="0" hidden="1">#REF!</definedName>
    <definedName name="A">#REF!</definedName>
    <definedName name="A2A1">#N/A</definedName>
    <definedName name="AA" localSheetId="1">#REF!</definedName>
    <definedName name="AA" localSheetId="0">#REF!</definedName>
    <definedName name="aa">[23]산출내역서집계표!$AB$2:$AR$143</definedName>
    <definedName name="AAA" localSheetId="0">[24]내역서!#REF!</definedName>
    <definedName name="AAA">[24]내역서!#REF!</definedName>
    <definedName name="AAAA" localSheetId="0">[25]I一般比!#REF!</definedName>
    <definedName name="AAAA">[25]I一般比!#REF!</definedName>
    <definedName name="AccessDatabase" hidden="1">"D:\Lo\EE\E3\기술부문\입찰\입찰공고현황1.mdb"</definedName>
    <definedName name="adgsgh" localSheetId="0">[3]misc!#REF!</definedName>
    <definedName name="adgsgh">[3]misc!#REF!</definedName>
    <definedName name="aesgfht" localSheetId="0">[3]misc!#REF!</definedName>
    <definedName name="aesgfht">[3]misc!#REF!</definedName>
    <definedName name="aesrgdhtryj" localSheetId="0">[3]misc!#REF!</definedName>
    <definedName name="aesrgdhtryj">[3]misc!#REF!</definedName>
    <definedName name="AFC설비" localSheetId="0">#REF!</definedName>
    <definedName name="AFC설비">#REF!</definedName>
    <definedName name="afdxfbcg" localSheetId="0">[3]misc!#REF!</definedName>
    <definedName name="afdxfbcg">[3]misc!#REF!</definedName>
    <definedName name="aff" hidden="1">{#N/A,#N/A,FALSE,"표지"}</definedName>
    <definedName name="aifjoweidmcx" localSheetId="0">#REF!</definedName>
    <definedName name="aifjoweidmcx">#REF!</definedName>
    <definedName name="AJHD" localSheetId="0">#REF!</definedName>
    <definedName name="AJHD">#REF!</definedName>
    <definedName name="akfj" localSheetId="0">#REF!</definedName>
    <definedName name="akfj">#REF!</definedName>
    <definedName name="AKJFD" localSheetId="0">#REF!</definedName>
    <definedName name="AKJFD">#REF!</definedName>
    <definedName name="AKJFL" localSheetId="0">#REF!</definedName>
    <definedName name="AKJFL">#REF!</definedName>
    <definedName name="aldfkuxp" localSheetId="0">#REF!</definedName>
    <definedName name="aldfkuxp">#REF!</definedName>
    <definedName name="ansna">[0]!ansna</definedName>
    <definedName name="arergt" localSheetId="0">[3]misc!#REF!</definedName>
    <definedName name="arergt">[3]misc!#REF!</definedName>
    <definedName name="art" localSheetId="0">#REF!</definedName>
    <definedName name="art">#REF!</definedName>
    <definedName name="ascon접속" localSheetId="0">#REF!</definedName>
    <definedName name="ascon접속">#REF!</definedName>
    <definedName name="ASD" localSheetId="0">#REF!</definedName>
    <definedName name="ASD">#REF!</definedName>
    <definedName name="asdgfdh" localSheetId="0">[3]misc!#REF!</definedName>
    <definedName name="asdgfdh">[3]misc!#REF!</definedName>
    <definedName name="asdhf" localSheetId="0">#REF!</definedName>
    <definedName name="asdhf">#REF!</definedName>
    <definedName name="awejfnjrde">[0]!awejfnjrde</definedName>
    <definedName name="awesg" localSheetId="0">[3]misc!#REF!</definedName>
    <definedName name="awesg">[3]misc!#REF!</definedName>
    <definedName name="awesrdtfyguh" localSheetId="0">[3]misc!#REF!</definedName>
    <definedName name="awesrdtfyguh">[3]misc!#REF!</definedName>
    <definedName name="awesrgdtgfh" localSheetId="0">[3]misc!#REF!</definedName>
    <definedName name="awesrgdtgfh">[3]misc!#REF!</definedName>
    <definedName name="awsgdhhg" localSheetId="0">[3]misc!#REF!</definedName>
    <definedName name="awsgdhhg">[3]misc!#REF!</definedName>
    <definedName name="B">#N/A</definedName>
    <definedName name="B1A" localSheetId="0">#REF!</definedName>
    <definedName name="B1A">#REF!</definedName>
    <definedName name="B1WL" localSheetId="0">#REF!</definedName>
    <definedName name="B1WL">#REF!</definedName>
    <definedName name="B1WR" localSheetId="0">#REF!</definedName>
    <definedName name="B1WR">#REF!</definedName>
    <definedName name="B2A" localSheetId="0">#REF!</definedName>
    <definedName name="B2A">#REF!</definedName>
    <definedName name="B2WL" localSheetId="0">#REF!</definedName>
    <definedName name="B2WL">#REF!</definedName>
    <definedName name="B2WR" localSheetId="0">#REF!</definedName>
    <definedName name="B2WR">#REF!</definedName>
    <definedName name="B3A" localSheetId="0">#REF!</definedName>
    <definedName name="B3A">#REF!</definedName>
    <definedName name="B4A" localSheetId="0">#REF!</definedName>
    <definedName name="B4A">#REF!</definedName>
    <definedName name="B5A" localSheetId="0">#REF!</definedName>
    <definedName name="B5A">#REF!</definedName>
    <definedName name="B6A" localSheetId="0">#REF!</definedName>
    <definedName name="B6A">#REF!</definedName>
    <definedName name="B7A" localSheetId="0">#REF!</definedName>
    <definedName name="B7A">#REF!</definedName>
    <definedName name="B8A" localSheetId="0">#REF!</definedName>
    <definedName name="B8A">#REF!</definedName>
    <definedName name="BA" localSheetId="0">#REF!</definedName>
    <definedName name="BA">#REF!</definedName>
    <definedName name="BBB" localSheetId="0">[24]내역서!#REF!</definedName>
    <definedName name="BBB">[24]내역서!#REF!</definedName>
    <definedName name="bbbb" localSheetId="0">[3]misc!#REF!</definedName>
    <definedName name="bbbb">[3]misc!#REF!</definedName>
    <definedName name="bbbbbbbbbbbbb" localSheetId="0">[3]misc!#REF!</definedName>
    <definedName name="bbbbbbbbbbbbb">[3]misc!#REF!</definedName>
    <definedName name="bbbbbbbbbbbbbbbbbb" localSheetId="0">[3]misc!#REF!</definedName>
    <definedName name="bbbbbbbbbbbbbbbbbb">[3]misc!#REF!</definedName>
    <definedName name="bbbbbbbbbbbbbbbbbbbbbbbbb" localSheetId="0">[3]misc!#REF!</definedName>
    <definedName name="bbbbbbbbbbbbbbbbbbbbbbbbb">[3]misc!#REF!</definedName>
    <definedName name="bchsduw" localSheetId="0">[0]!영광원자력5,'[26]6호기'!$A$1</definedName>
    <definedName name="bchsduw">[0]!영광원자력5,'[26]6호기'!$A$1</definedName>
    <definedName name="BGIR" localSheetId="0">#REF!</definedName>
    <definedName name="BGIR">#REF!</definedName>
    <definedName name="bhdeuiw" localSheetId="0">[0]!영광원자력5,'[26]6호기'!$A$1</definedName>
    <definedName name="bhdeuiw">[0]!영광원자력5,'[26]6호기'!$A$1</definedName>
    <definedName name="BHDS">[0]!BHDS</definedName>
    <definedName name="BHU" localSheetId="0">#REF!</definedName>
    <definedName name="BHU">#REF!</definedName>
    <definedName name="BMO" localSheetId="0">#REF!</definedName>
    <definedName name="BMO">#REF!</definedName>
    <definedName name="BN" localSheetId="0">#REF!</definedName>
    <definedName name="BN">#REF!</definedName>
    <definedName name="BOM_OF_ECP" localSheetId="0">#REF!</definedName>
    <definedName name="BOM_OF_ECP">#REF!</definedName>
    <definedName name="BSH" localSheetId="0">#REF!</definedName>
    <definedName name="BSH">#REF!</definedName>
    <definedName name="Button_131">"입찰공고현황_공고_목록"</definedName>
    <definedName name="BV" localSheetId="0">#REF!</definedName>
    <definedName name="BV">#REF!</definedName>
    <definedName name="bvcx" localSheetId="0">[3]misc!#REF!</definedName>
    <definedName name="bvcx">[3]misc!#REF!</definedName>
    <definedName name="C_">#N/A</definedName>
    <definedName name="CCC" localSheetId="0">[24]내역서!#REF!</definedName>
    <definedName name="CCC">[24]내역서!#REF!</definedName>
    <definedName name="CCTV설비" localSheetId="0">#REF!</definedName>
    <definedName name="CCTV설비">#REF!</definedName>
    <definedName name="cd">[0]!cd</definedName>
    <definedName name="CDch" localSheetId="0">[0]!영광원자력5,'[26]6호기'!$A$1</definedName>
    <definedName name="CDch">[0]!영광원자력5,'[26]6호기'!$A$1</definedName>
    <definedName name="cdchudwN">[0]!cdchudwN</definedName>
    <definedName name="cdh">[0]!cdh</definedName>
    <definedName name="CDHH">[0]!CDHH</definedName>
    <definedName name="cdhsUH">[0]!cdhsUH</definedName>
    <definedName name="cdi">[0]!cdi</definedName>
    <definedName name="cdjcd">[0]!cdjcd</definedName>
    <definedName name="CDl">[0]!CDl</definedName>
    <definedName name="cds">[0]!cds</definedName>
    <definedName name="cduhindi">[0]!cduhindi</definedName>
    <definedName name="cdui" localSheetId="0">[0]!영광원자력5,'[26]6호기'!$A$1</definedName>
    <definedName name="cdui">[0]!영광원자력5,'[26]6호기'!$A$1</definedName>
    <definedName name="cduwi">[0]!cduwi</definedName>
    <definedName name="cdwp">[0]!cdwp</definedName>
    <definedName name="CEWIH">[0]!CEWIH</definedName>
    <definedName name="CH">[0]!CH</definedName>
    <definedName name="chd">[0]!chd</definedName>
    <definedName name="chdhc">[0]!chdhc</definedName>
    <definedName name="chdu">[0]!chdu</definedName>
    <definedName name="CHDUin" localSheetId="0">[0]!영광원자력5,'[26]6호기'!$A$1</definedName>
    <definedName name="CHDUin">[0]!영광원자력5,'[26]6호기'!$A$1</definedName>
    <definedName name="chdusi">[0]!chdusi</definedName>
    <definedName name="CHEWH">[0]!CHEWH</definedName>
    <definedName name="CHSDUIW">[0]!CHSDUIW</definedName>
    <definedName name="chu" localSheetId="0">[0]!영광원자력5,'[26]6호기'!$A$1</definedName>
    <definedName name="chu">[0]!영광원자력5,'[26]6호기'!$A$1</definedName>
    <definedName name="chudi" localSheetId="0">[0]!영광원자력5,'[26]6호기'!$A$1</definedName>
    <definedName name="chudi">[0]!영광원자력5,'[26]6호기'!$A$1</definedName>
    <definedName name="chudw">[0]!chudw</definedName>
    <definedName name="ci">[0]!ci</definedName>
    <definedName name="CIEOWH" localSheetId="0">[0]!영광원자력5,'[26]6호기'!$A$1</definedName>
    <definedName name="CIEOWH">[0]!영광원자력5,'[26]6호기'!$A$1</definedName>
    <definedName name="CJHIDN">[0]!CJHIDN</definedName>
    <definedName name="cjido">[0]!cjido</definedName>
    <definedName name="CN">[0]!CN</definedName>
    <definedName name="CO" localSheetId="0">[27]직공비!#REF!</definedName>
    <definedName name="CO">[27]직공비!#REF!</definedName>
    <definedName name="CODE" localSheetId="0">#REF!</definedName>
    <definedName name="CODE">#REF!</definedName>
    <definedName name="CONDUIT" localSheetId="0">#REF!</definedName>
    <definedName name="CONDUIT">#REF!</definedName>
    <definedName name="COPY" localSheetId="0">[27]직공비!#REF!</definedName>
    <definedName name="COPY">[27]직공비!#REF!</definedName>
    <definedName name="CR" localSheetId="0">#REF!</definedName>
    <definedName name="CR">#REF!</definedName>
    <definedName name="_xlnm.Criteria" localSheetId="1">#REF!</definedName>
    <definedName name="_xlnm.Criteria" localSheetId="0">#REF!</definedName>
    <definedName name="_xlnm.Criteria">#REF!</definedName>
    <definedName name="Criteria_MI" localSheetId="1">[22]내역!#REF!</definedName>
    <definedName name="Criteria_MI" localSheetId="0">[22]내역!#REF!</definedName>
    <definedName name="Criteria_MI">[22]내역!#REF!</definedName>
    <definedName name="CSchuw">[0]!CSchuw</definedName>
    <definedName name="CSHDui">[0]!CSHDui</definedName>
    <definedName name="CSHDwl">[0]!CSHDwl</definedName>
    <definedName name="CU">[0]!CU</definedName>
    <definedName name="CV" localSheetId="0">#REF!</definedName>
    <definedName name="CV">#REF!</definedName>
    <definedName name="CV14_2C" localSheetId="0">[28]단가!#REF!</definedName>
    <definedName name="CV14_2C">[28]단가!#REF!</definedName>
    <definedName name="CV14_4C" localSheetId="0">[28]단가!#REF!</definedName>
    <definedName name="CV14_4C">[28]단가!#REF!</definedName>
    <definedName name="CV5.5_2" localSheetId="0">[28]단가!#REF!</definedName>
    <definedName name="CV5.5_2">[28]단가!#REF!</definedName>
    <definedName name="CV5.5_4C" localSheetId="0">[28]단가!#REF!</definedName>
    <definedName name="CV5.5_4C">[28]단가!#REF!</definedName>
    <definedName name="CV8_2C" localSheetId="0">[28]단가!#REF!</definedName>
    <definedName name="CV8_2C">[28]단가!#REF!</definedName>
    <definedName name="CV8_4C" localSheetId="0">[28]단가!#REF!</definedName>
    <definedName name="CV8_4C">[28]단가!#REF!</definedName>
    <definedName name="cw">[0]!cw</definedName>
    <definedName name="cwCHUDI">[0]!cwCHUDI</definedName>
    <definedName name="D" localSheetId="1">BlankMacro1</definedName>
    <definedName name="D" localSheetId="0">BlankMacro1</definedName>
    <definedName name="d">[3]misc!#REF!</definedName>
    <definedName name="D.CPIPE" localSheetId="0">#REF!</definedName>
    <definedName name="D.CPIPE">#REF!</definedName>
    <definedName name="DAN" localSheetId="0">[29]을!#REF!</definedName>
    <definedName name="DAN">[29]을!#REF!</definedName>
    <definedName name="DANGA" localSheetId="0">#REF!,#REF!</definedName>
    <definedName name="DANGA">#REF!,#REF!</definedName>
    <definedName name="DASGDF" localSheetId="0">#REF!</definedName>
    <definedName name="DASGDF">#REF!</definedName>
    <definedName name="DATA">[30]WORK!$A$22:$BE$356</definedName>
    <definedName name="DATA_">[30]WORK!$A$22:$BE$402</definedName>
    <definedName name="DATABAS" localSheetId="0">#REF!</definedName>
    <definedName name="DATABAS">#REF!</definedName>
    <definedName name="_xlnm.Database" localSheetId="1">#REF!</definedName>
    <definedName name="_xlnm.Database" localSheetId="0">#REF!</definedName>
    <definedName name="_xlnm.Database">#N/A</definedName>
    <definedName name="Database_MI" localSheetId="1">#REF!</definedName>
    <definedName name="Database_MI" localSheetId="0">#REF!</definedName>
    <definedName name="Database_MI">#REF!</definedName>
    <definedName name="database2" localSheetId="0">#REF!</definedName>
    <definedName name="database2">#REF!</definedName>
    <definedName name="DATE">#N/A</definedName>
    <definedName name="dcj" localSheetId="0">[0]!영광원자력5,'[26]6호기'!$A$1</definedName>
    <definedName name="dcj">[0]!영광원자력5,'[26]6호기'!$A$1</definedName>
    <definedName name="dd">#N/A</definedName>
    <definedName name="DDD" localSheetId="0">BlankMacro1</definedName>
    <definedName name="DDD">BlankMacro1</definedName>
    <definedName name="dddd" localSheetId="0">'[31]설직재-1'!#REF!</definedName>
    <definedName name="dddd">'[31]설직재-1'!#REF!</definedName>
    <definedName name="ddddd" localSheetId="0" hidden="1">#REF!</definedName>
    <definedName name="ddddd" hidden="1">#REF!</definedName>
    <definedName name="dddddd" localSheetId="0">[3]misc!#REF!</definedName>
    <definedName name="dddddd">[3]misc!#REF!</definedName>
    <definedName name="ddddddd" localSheetId="0">[3]misc!#REF!</definedName>
    <definedName name="ddddddd">[3]misc!#REF!</definedName>
    <definedName name="dddddddddd" localSheetId="0">#REF!</definedName>
    <definedName name="dddddddddd">#REF!</definedName>
    <definedName name="dddddddddddd" localSheetId="0">#REF!</definedName>
    <definedName name="dddddddddddd">#REF!</definedName>
    <definedName name="ddddddddddddd" localSheetId="0" hidden="1">#REF!</definedName>
    <definedName name="ddddddddddddd" hidden="1">#REF!</definedName>
    <definedName name="dddddddddddddddd" localSheetId="0" hidden="1">#REF!</definedName>
    <definedName name="dddddddddddddddd" hidden="1">#REF!</definedName>
    <definedName name="ddddddddddddddddddddddd" localSheetId="0" hidden="1">#REF!</definedName>
    <definedName name="ddddddddddddddddddddddd" hidden="1">#REF!</definedName>
    <definedName name="dddddddddddddddddddddddd" localSheetId="0" hidden="1">#REF!</definedName>
    <definedName name="dddddddddddddddddddddddd" hidden="1">#REF!</definedName>
    <definedName name="dddddddddddddddddddddddddddddd" localSheetId="0" hidden="1">#REF!</definedName>
    <definedName name="dddddddddddddddddddddddddddddd" hidden="1">#REF!</definedName>
    <definedName name="ddddddddddddddddddddddddddddddddddd" localSheetId="0" hidden="1">#REF!</definedName>
    <definedName name="ddddddddddddddddddddddddddddddddddd" hidden="1">#REF!</definedName>
    <definedName name="dddddddddddddddddddddddddddddddddddddddddddddd" localSheetId="0" hidden="1">#REF!</definedName>
    <definedName name="dddddddddddddddddddddddddddddddddddddddddddddd" hidden="1">#REF!</definedName>
    <definedName name="ddddddddddddddddddddddddddddddddddddddddddddddddddddddddddddddd" localSheetId="0">[22]내역!#REF!</definedName>
    <definedName name="ddddddddddddddddddddddddddddddddddddddddddddddddddddddddddddddd">[22]내역!#REF!</definedName>
    <definedName name="DDS" localSheetId="0">BlankMacro1</definedName>
    <definedName name="DDS">BlankMacro1</definedName>
    <definedName name="DDW" localSheetId="0">BlankMacro1</definedName>
    <definedName name="DDW">BlankMacro1</definedName>
    <definedName name="DEIWO">[0]!DEIWO</definedName>
    <definedName name="DEMO" localSheetId="0">#REF!</definedName>
    <definedName name="DEMO">#REF!</definedName>
    <definedName name="DEOHOHD">[0]!DEOHOHD</definedName>
    <definedName name="DF" localSheetId="0">#REF!</definedName>
    <definedName name="DF">#REF!</definedName>
    <definedName name="DFD">[0]!DFD</definedName>
    <definedName name="dfghtr" localSheetId="0">[3]misc!#REF!</definedName>
    <definedName name="dfghtr">[3]misc!#REF!</definedName>
    <definedName name="dfgsf" localSheetId="0">[3]misc!#REF!</definedName>
    <definedName name="dfgsf">[3]misc!#REF!</definedName>
    <definedName name="dfhao" localSheetId="0">#REF!</definedName>
    <definedName name="dfhao">#REF!</definedName>
    <definedName name="DFHH" localSheetId="0">[0]!영광원자력5,'[26]6호기'!$A$1</definedName>
    <definedName name="DFHH">[0]!영광원자력5,'[26]6호기'!$A$1</definedName>
    <definedName name="DFHIO">[0]!DFHIO</definedName>
    <definedName name="dfjalk" localSheetId="0">#REF!</definedName>
    <definedName name="dfjalk">#REF!</definedName>
    <definedName name="DFJKSLAEO" localSheetId="0">#REF!</definedName>
    <definedName name="DFJKSLAEO">#REF!</definedName>
    <definedName name="DGF" localSheetId="0">#REF!</definedName>
    <definedName name="DGF">#REF!</definedName>
    <definedName name="dgfh" localSheetId="0">[3]misc!#REF!</definedName>
    <definedName name="dgfh">[3]misc!#REF!</definedName>
    <definedName name="DH">[0]!DH</definedName>
    <definedName name="DHA">[0]!DHA</definedName>
    <definedName name="DHFD">[0]!DHFD</definedName>
    <definedName name="DHFHDU">[0]!DHFHDU</definedName>
    <definedName name="DHH">[0]!DHH</definedName>
    <definedName name="DHK">[0]!DHK</definedName>
    <definedName name="dhsi">[0]!dhsi</definedName>
    <definedName name="DIA" localSheetId="0">#REF!</definedName>
    <definedName name="DIA">#REF!</definedName>
    <definedName name="dia_mm">[32]말뚝지지력산정!$J$19</definedName>
    <definedName name="dioeqh">[0]!dioeqh</definedName>
    <definedName name="djfhka" localSheetId="0">#REF!</definedName>
    <definedName name="djfhka">#REF!</definedName>
    <definedName name="DJFSA">[0]!DJFSA</definedName>
    <definedName name="DJHFJ" localSheetId="0">#REF!</definedName>
    <definedName name="DJHFJ">#REF!</definedName>
    <definedName name="djhfs" localSheetId="0">#REF!</definedName>
    <definedName name="djhfs">#REF!</definedName>
    <definedName name="djkf" localSheetId="0" hidden="1">#REF!</definedName>
    <definedName name="djkf" hidden="1">#REF!</definedName>
    <definedName name="DJKFJ" localSheetId="0">#REF!</definedName>
    <definedName name="DJKFJ">#REF!</definedName>
    <definedName name="djkfslkjapoapei93" localSheetId="0">#REF!</definedName>
    <definedName name="djkfslkjapoapei93">#REF!</definedName>
    <definedName name="DJS">[0]!DJS</definedName>
    <definedName name="DJSAK">[0]!DJSAK</definedName>
    <definedName name="DKD" localSheetId="0">BlankMacro1</definedName>
    <definedName name="DKD">BlankMacro1</definedName>
    <definedName name="DKE" localSheetId="0">BlankMacro1</definedName>
    <definedName name="DKE">BlankMacro1</definedName>
    <definedName name="DKFAJKL" localSheetId="0">#REF!</definedName>
    <definedName name="DKFAJKL">#REF!</definedName>
    <definedName name="dkfja" localSheetId="0">#REF!</definedName>
    <definedName name="dkfja">#REF!</definedName>
    <definedName name="dkfjl" localSheetId="0">#REF!</definedName>
    <definedName name="dkfjl">#REF!</definedName>
    <definedName name="DKFJLE" localSheetId="0">#REF!</definedName>
    <definedName name="DKFJLE">#REF!</definedName>
    <definedName name="dkfjsl" localSheetId="0">#REF!</definedName>
    <definedName name="dkfjsl">#REF!</definedName>
    <definedName name="DKFSLK" localSheetId="0">#REF!</definedName>
    <definedName name="DKFSLK">#REF!</definedName>
    <definedName name="DKK">[0]!DKK</definedName>
    <definedName name="dklsfj" localSheetId="0">#REF!</definedName>
    <definedName name="dklsfj">#REF!</definedName>
    <definedName name="dlkfjls" localSheetId="0">#REF!</definedName>
    <definedName name="dlkfjls">#REF!</definedName>
    <definedName name="DLSDF" localSheetId="0">#REF!</definedName>
    <definedName name="DLSDF">#REF!</definedName>
    <definedName name="DNFD">[0]!DNFD</definedName>
    <definedName name="DOHFEIO">[0]!DOHFEIO</definedName>
    <definedName name="DPI" localSheetId="0">#REF!</definedName>
    <definedName name="DPI">#REF!</definedName>
    <definedName name="DRIVE" localSheetId="0">#REF!</definedName>
    <definedName name="DRIVE">#REF!</definedName>
    <definedName name="drsg" localSheetId="0">#REF!</definedName>
    <definedName name="drsg">#REF!</definedName>
    <definedName name="DS" localSheetId="0">BlankMacro1</definedName>
    <definedName name="DS">BlankMacro1</definedName>
    <definedName name="dsaghh" localSheetId="0">#REF!</definedName>
    <definedName name="dsaghh">#REF!</definedName>
    <definedName name="DSAH">[0]!DSAH</definedName>
    <definedName name="DSAL">[0]!DSAL</definedName>
    <definedName name="DSFDJ" localSheetId="0">[0]!영광원자력5,'[26]6호기'!$A$1</definedName>
    <definedName name="DSFDJ">[0]!영광원자력5,'[26]6호기'!$A$1</definedName>
    <definedName name="DSFEWWFN">[0]!DSFEWWFN</definedName>
    <definedName name="DSHDFSA">[0]!DSHDFSA</definedName>
    <definedName name="DSHDJS">[0]!DSHDJS</definedName>
    <definedName name="DSHG" localSheetId="0">[0]!영광원자력5,'[26]6호기'!$A$1</definedName>
    <definedName name="DSHG">[0]!영광원자력5,'[26]6호기'!$A$1</definedName>
    <definedName name="DSKFJL" localSheetId="0">#REF!</definedName>
    <definedName name="DSKFJL">#REF!</definedName>
    <definedName name="DSN">[0]!DSN</definedName>
    <definedName name="DSO" localSheetId="0">[0]!영광원자력5,'[26]6호기'!$A$1</definedName>
    <definedName name="DSO">[0]!영광원자력5,'[26]6호기'!$A$1</definedName>
    <definedName name="DSVP" localSheetId="0">#REF!</definedName>
    <definedName name="DSVP">#REF!</definedName>
    <definedName name="DU" localSheetId="0">#REF!</definedName>
    <definedName name="DU">#REF!</definedName>
    <definedName name="DWS" localSheetId="0">BlankMacro1</definedName>
    <definedName name="DWS">BlankMacro1</definedName>
    <definedName name="E25M" localSheetId="0">[33]전기일위대가!#REF!</definedName>
    <definedName name="E25M">[33]전기일위대가!#REF!</definedName>
    <definedName name="E25P" localSheetId="0">[33]전기일위대가!#REF!</definedName>
    <definedName name="E25P">[33]전기일위대가!#REF!</definedName>
    <definedName name="E31E" localSheetId="0">[33]전기일위대가!#REF!</definedName>
    <definedName name="E31E">[33]전기일위대가!#REF!</definedName>
    <definedName name="E31M" localSheetId="0">[33]전기일위대가!#REF!</definedName>
    <definedName name="E31M">[33]전기일위대가!#REF!</definedName>
    <definedName name="E31P" localSheetId="0">[33]전기일위대가!#REF!</definedName>
    <definedName name="E31P">[33]전기일위대가!#REF!</definedName>
    <definedName name="E32E" localSheetId="0">[33]전기일위대가!#REF!</definedName>
    <definedName name="E32E">[33]전기일위대가!#REF!</definedName>
    <definedName name="E32M" localSheetId="0">[33]전기일위대가!#REF!</definedName>
    <definedName name="E32M">[33]전기일위대가!#REF!</definedName>
    <definedName name="E32P" localSheetId="0">[33]전기일위대가!#REF!</definedName>
    <definedName name="E32P">[33]전기일위대가!#REF!</definedName>
    <definedName name="E33E" localSheetId="0">[33]전기일위대가!#REF!</definedName>
    <definedName name="E33E">[33]전기일위대가!#REF!</definedName>
    <definedName name="E33M" localSheetId="0">[33]전기일위대가!#REF!</definedName>
    <definedName name="E33M">[33]전기일위대가!#REF!</definedName>
    <definedName name="E33P" localSheetId="0">[33]전기일위대가!#REF!</definedName>
    <definedName name="E33P">[33]전기일위대가!#REF!</definedName>
    <definedName name="E34E" localSheetId="0">[33]전기일위대가!#REF!</definedName>
    <definedName name="E34E">[33]전기일위대가!#REF!</definedName>
    <definedName name="E34M" localSheetId="0">[33]전기일위대가!#REF!</definedName>
    <definedName name="E34M">[33]전기일위대가!#REF!</definedName>
    <definedName name="E34P" localSheetId="0">[33]전기일위대가!#REF!</definedName>
    <definedName name="E34P">[33]전기일위대가!#REF!</definedName>
    <definedName name="E36M" localSheetId="0">[33]전기일위대가!#REF!</definedName>
    <definedName name="E36M">[33]전기일위대가!#REF!</definedName>
    <definedName name="E36P" localSheetId="0">[33]전기일위대가!#REF!</definedName>
    <definedName name="E36P">[33]전기일위대가!#REF!</definedName>
    <definedName name="E37M" localSheetId="0">[33]전기일위대가!#REF!</definedName>
    <definedName name="E37M">[33]전기일위대가!#REF!</definedName>
    <definedName name="E37P" localSheetId="0">[33]전기일위대가!#REF!</definedName>
    <definedName name="E37P">[33]전기일위대가!#REF!</definedName>
    <definedName name="E38M" localSheetId="0">[33]전기일위대가!#REF!</definedName>
    <definedName name="E38M">[33]전기일위대가!#REF!</definedName>
    <definedName name="E38P" localSheetId="0">[33]전기일위대가!#REF!</definedName>
    <definedName name="E38P">[33]전기일위대가!#REF!</definedName>
    <definedName name="E39M" localSheetId="0">[33]전기일위대가!#REF!</definedName>
    <definedName name="E39M">[33]전기일위대가!#REF!</definedName>
    <definedName name="E39P" localSheetId="0">[33]전기일위대가!#REF!</definedName>
    <definedName name="E39P">[33]전기일위대가!#REF!</definedName>
    <definedName name="E40M" localSheetId="0">[33]전기일위대가!#REF!</definedName>
    <definedName name="E40M">[33]전기일위대가!#REF!</definedName>
    <definedName name="E40P" localSheetId="0">[33]전기일위대가!#REF!</definedName>
    <definedName name="E40P">[33]전기일위대가!#REF!</definedName>
    <definedName name="E41M" localSheetId="0">[33]전기일위대가!#REF!</definedName>
    <definedName name="E41M">[33]전기일위대가!#REF!</definedName>
    <definedName name="E41P" localSheetId="0">[33]전기일위대가!#REF!</definedName>
    <definedName name="E41P">[33]전기일위대가!#REF!</definedName>
    <definedName name="E42M" localSheetId="0">[33]전기일위대가!#REF!</definedName>
    <definedName name="E42M">[33]전기일위대가!#REF!</definedName>
    <definedName name="E42P" localSheetId="0">[33]전기일위대가!#REF!</definedName>
    <definedName name="E42P">[33]전기일위대가!#REF!</definedName>
    <definedName name="E48M" localSheetId="0">[33]전기일위대가!#REF!</definedName>
    <definedName name="E48M">[33]전기일위대가!#REF!</definedName>
    <definedName name="E48P" localSheetId="0">[33]전기일위대가!#REF!</definedName>
    <definedName name="E48P">[33]전기일위대가!#REF!</definedName>
    <definedName name="E52M" localSheetId="0">[33]전기일위대가!#REF!</definedName>
    <definedName name="E52M">[33]전기일위대가!#REF!</definedName>
    <definedName name="E52P" localSheetId="0">[33]전기일위대가!#REF!</definedName>
    <definedName name="E52P">[33]전기일위대가!#REF!</definedName>
    <definedName name="E53M" localSheetId="0">[33]전기일위대가!#REF!</definedName>
    <definedName name="E53M">[33]전기일위대가!#REF!</definedName>
    <definedName name="E53P" localSheetId="0">[33]전기일위대가!#REF!</definedName>
    <definedName name="E53P">[33]전기일위대가!#REF!</definedName>
    <definedName name="E54M" localSheetId="0">[33]전기일위대가!#REF!</definedName>
    <definedName name="E54M">[33]전기일위대가!#REF!</definedName>
    <definedName name="E54P" localSheetId="0">[33]전기일위대가!#REF!</definedName>
    <definedName name="E54P">[33]전기일위대가!#REF!</definedName>
    <definedName name="E55M" localSheetId="0">[33]전기일위대가!#REF!</definedName>
    <definedName name="E55M">[33]전기일위대가!#REF!</definedName>
    <definedName name="E55P" localSheetId="0">[33]전기일위대가!#REF!</definedName>
    <definedName name="E55P">[33]전기일위대가!#REF!</definedName>
    <definedName name="E56M" localSheetId="0">[33]전기일위대가!#REF!</definedName>
    <definedName name="E56M">[33]전기일위대가!#REF!</definedName>
    <definedName name="E56P" localSheetId="0">[33]전기일위대가!#REF!</definedName>
    <definedName name="E56P">[33]전기일위대가!#REF!</definedName>
    <definedName name="E57M" localSheetId="0">[33]전기일위대가!#REF!</definedName>
    <definedName name="E57M">[33]전기일위대가!#REF!</definedName>
    <definedName name="E57P" localSheetId="0">[33]전기일위대가!#REF!</definedName>
    <definedName name="E57P">[33]전기일위대가!#REF!</definedName>
    <definedName name="E58M" localSheetId="0">[33]전기일위대가!#REF!</definedName>
    <definedName name="E58M">[33]전기일위대가!#REF!</definedName>
    <definedName name="E58P" localSheetId="0">[33]전기일위대가!#REF!</definedName>
    <definedName name="E58P">[33]전기일위대가!#REF!</definedName>
    <definedName name="E59M" localSheetId="0">[33]전기일위대가!#REF!</definedName>
    <definedName name="E59M">[33]전기일위대가!#REF!</definedName>
    <definedName name="E59P" localSheetId="0">[33]전기일위대가!#REF!</definedName>
    <definedName name="E59P">[33]전기일위대가!#REF!</definedName>
    <definedName name="E60M" localSheetId="0">[33]전기일위대가!#REF!</definedName>
    <definedName name="E60M">[33]전기일위대가!#REF!</definedName>
    <definedName name="E60P" localSheetId="0">[33]전기일위대가!#REF!</definedName>
    <definedName name="E60P">[33]전기일위대가!#REF!</definedName>
    <definedName name="E61M" localSheetId="0">[33]전기일위대가!#REF!</definedName>
    <definedName name="E61M">[33]전기일위대가!#REF!</definedName>
    <definedName name="E61P" localSheetId="0">[33]전기일위대가!#REF!</definedName>
    <definedName name="E61P">[33]전기일위대가!#REF!</definedName>
    <definedName name="E62M" localSheetId="0">[33]전기일위대가!#REF!</definedName>
    <definedName name="E62M">[33]전기일위대가!#REF!</definedName>
    <definedName name="E62P" localSheetId="0">[33]전기일위대가!#REF!</definedName>
    <definedName name="E62P">[33]전기일위대가!#REF!</definedName>
    <definedName name="E63M" localSheetId="0">[33]전기일위대가!#REF!</definedName>
    <definedName name="E63M">[33]전기일위대가!#REF!</definedName>
    <definedName name="E63P" localSheetId="0">[33]전기일위대가!#REF!</definedName>
    <definedName name="E63P">[33]전기일위대가!#REF!</definedName>
    <definedName name="E64M" localSheetId="0">[33]전기일위대가!#REF!</definedName>
    <definedName name="E64M">[33]전기일위대가!#REF!</definedName>
    <definedName name="E64P" localSheetId="0">[33]전기일위대가!#REF!</definedName>
    <definedName name="E64P">[33]전기일위대가!#REF!</definedName>
    <definedName name="E65M" localSheetId="0">[33]전기일위대가!#REF!</definedName>
    <definedName name="E65M">[33]전기일위대가!#REF!</definedName>
    <definedName name="E65P" localSheetId="0">[33]전기일위대가!#REF!</definedName>
    <definedName name="E65P">[33]전기일위대가!#REF!</definedName>
    <definedName name="E66M" localSheetId="0">[33]전기일위대가!#REF!</definedName>
    <definedName name="E66M">[33]전기일위대가!#REF!</definedName>
    <definedName name="E66P" localSheetId="0">[33]전기일위대가!#REF!</definedName>
    <definedName name="E66P">[33]전기일위대가!#REF!</definedName>
    <definedName name="E67M" localSheetId="0">[33]전기일위대가!#REF!</definedName>
    <definedName name="E67M">[33]전기일위대가!#REF!</definedName>
    <definedName name="E67P" localSheetId="0">[33]전기일위대가!#REF!</definedName>
    <definedName name="E67P">[33]전기일위대가!#REF!</definedName>
    <definedName name="E68M" localSheetId="0">[33]전기일위대가!#REF!</definedName>
    <definedName name="E68M">[33]전기일위대가!#REF!</definedName>
    <definedName name="Ec">[11]INPUT!$S$22</definedName>
    <definedName name="edgh" localSheetId="0">#REF!</definedName>
    <definedName name="edgh">#REF!</definedName>
    <definedName name="edit__home__del__branch_\f" localSheetId="0">#REF!</definedName>
    <definedName name="edit__home__del__branch_\f">#REF!</definedName>
    <definedName name="EDJWO">[0]!EDJWO</definedName>
    <definedName name="edtgh" localSheetId="0">#REF!</definedName>
    <definedName name="edtgh">#REF!</definedName>
    <definedName name="eee" localSheetId="1">[29]을!#REF!</definedName>
    <definedName name="eee" localSheetId="0">[29]을!#REF!</definedName>
    <definedName name="eee">#REF!</definedName>
    <definedName name="eergfe" localSheetId="0">[3]misc!#REF!</definedName>
    <definedName name="eergfe">[3]misc!#REF!</definedName>
    <definedName name="eewq" localSheetId="0">[3]misc!#REF!</definedName>
    <definedName name="eewq">[3]misc!#REF!</definedName>
    <definedName name="efi">[0]!efi</definedName>
    <definedName name="EFWIO">[0]!EFWIO</definedName>
    <definedName name="EIRP" localSheetId="0">#REF!</definedName>
    <definedName name="EIRP">#REF!</definedName>
    <definedName name="EIWOH">[0]!EIWOH</definedName>
    <definedName name="elec1" localSheetId="0">#REF!</definedName>
    <definedName name="elec1">#REF!</definedName>
    <definedName name="elec2" localSheetId="0">#REF!</definedName>
    <definedName name="elec2">#REF!</definedName>
    <definedName name="elec3" localSheetId="0">#REF!</definedName>
    <definedName name="elec3">#REF!</definedName>
    <definedName name="elec4" localSheetId="0">#REF!</definedName>
    <definedName name="elec4">#REF!</definedName>
    <definedName name="elec5" localSheetId="0">#REF!</definedName>
    <definedName name="elec5">#REF!</definedName>
    <definedName name="elec6" localSheetId="0">#REF!</definedName>
    <definedName name="elec6">#REF!</definedName>
    <definedName name="END" localSheetId="0">#REF!</definedName>
    <definedName name="END">#REF!</definedName>
    <definedName name="ert" localSheetId="1" hidden="1">{#N/A,#N/A,FALSE,"구조1"}</definedName>
    <definedName name="ert" localSheetId="0" hidden="1">{#N/A,#N/A,FALSE,"구조1"}</definedName>
    <definedName name="ert">[3]misc!#REF!</definedName>
    <definedName name="ERWEREW" localSheetId="0">#REF!</definedName>
    <definedName name="ERWEREW">#REF!</definedName>
    <definedName name="Es">[11]INPUT!$S$24</definedName>
    <definedName name="es적용내역" localSheetId="0">#REF!</definedName>
    <definedName name="es적용내역">#REF!</definedName>
    <definedName name="EV" localSheetId="0">#REF!</definedName>
    <definedName name="EV">#REF!</definedName>
    <definedName name="ewg4rrwsd" localSheetId="0">[3]misc!#REF!</definedName>
    <definedName name="ewg4rrwsd">[3]misc!#REF!</definedName>
    <definedName name="EWREWREW" localSheetId="0">#REF!</definedName>
    <definedName name="EWREWREW">#REF!</definedName>
    <definedName name="_xlnm.Extract" localSheetId="1">#REF!</definedName>
    <definedName name="_xlnm.Extract" localSheetId="0">#REF!</definedName>
    <definedName name="_xlnm.Extract">#REF!</definedName>
    <definedName name="Extract_MI" localSheetId="1">#REF!</definedName>
    <definedName name="Extract_MI" localSheetId="0">#REF!</definedName>
    <definedName name="Extract_MI">#REF!</definedName>
    <definedName name="F" localSheetId="1">#N/A</definedName>
    <definedName name="F" localSheetId="0">#N/A</definedName>
    <definedName name="f">#REF!</definedName>
    <definedName name="F_CODE">#N/A</definedName>
    <definedName name="F_CODE1">#N/A</definedName>
    <definedName name="F_DES" localSheetId="0">#REF!</definedName>
    <definedName name="F_DES">#REF!</definedName>
    <definedName name="F_EQ">#N/A</definedName>
    <definedName name="F_EQ0" localSheetId="0">#REF!</definedName>
    <definedName name="F_EQ0">#REF!</definedName>
    <definedName name="F_FORM">#N/A</definedName>
    <definedName name="F_INT1">#N/A</definedName>
    <definedName name="F_LA">#N/A</definedName>
    <definedName name="F_LA0" localSheetId="0">#REF!</definedName>
    <definedName name="F_LA0">#REF!</definedName>
    <definedName name="F_MA">#N/A</definedName>
    <definedName name="F_MA0" localSheetId="0">#REF!</definedName>
    <definedName name="F_MA0">#REF!</definedName>
    <definedName name="F_QINC">#N/A</definedName>
    <definedName name="F_QMOD">#N/A</definedName>
    <definedName name="F_QQTY" localSheetId="0">#REF!</definedName>
    <definedName name="F_QQTY">#REF!</definedName>
    <definedName name="F_QUNIT" localSheetId="0">#REF!</definedName>
    <definedName name="F_QUNIT">#REF!</definedName>
    <definedName name="F_QVAL">#N/A</definedName>
    <definedName name="F_SEQ">#N/A</definedName>
    <definedName name="F_SIZE" localSheetId="0">#REF!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act" localSheetId="0">#REF!</definedName>
    <definedName name="fact">#REF!</definedName>
    <definedName name="fck" localSheetId="0">#REF!</definedName>
    <definedName name="fck">#REF!</definedName>
    <definedName name="fd" localSheetId="0">#REF!</definedName>
    <definedName name="fd">#REF!</definedName>
    <definedName name="FDA" localSheetId="0">[0]!영광원자력5,'[26]6호기'!$A$1</definedName>
    <definedName name="FDA">[0]!영광원자력5,'[26]6호기'!$A$1</definedName>
    <definedName name="FDAH">[0]!FDAH</definedName>
    <definedName name="FDAIG">[0]!FDAIG</definedName>
    <definedName name="FDFHD" localSheetId="0">[0]!영광원자력5,'[26]6호기'!$A$1</definedName>
    <definedName name="FDFHD">[0]!영광원자력5,'[26]6호기'!$A$1</definedName>
    <definedName name="FDGSGFGDH">[0]!FDGSGFGDH</definedName>
    <definedName name="fdgu" localSheetId="0">[0]!영광원자력5,'[26]6호기'!$A$1</definedName>
    <definedName name="fdgu">[0]!영광원자력5,'[26]6호기'!$A$1</definedName>
    <definedName name="fdgz" localSheetId="1">#REF!</definedName>
    <definedName name="fdgz" localSheetId="0">#REF!</definedName>
    <definedName name="fdgz">#REF!</definedName>
    <definedName name="FDHFD">[0]!FDHFD</definedName>
    <definedName name="FDHG">[0]!FDHG</definedName>
    <definedName name="FDHGA">[0]!FDHGA</definedName>
    <definedName name="FDHJKGDHA">[0]!FDHJKGDHA</definedName>
    <definedName name="FDHSA">[0]!FDHSA</definedName>
    <definedName name="FDIO" localSheetId="0">[0]!영광원자력5,'[26]6호기'!$A$1</definedName>
    <definedName name="FDIO">[0]!영광원자력5,'[26]6호기'!$A$1</definedName>
    <definedName name="fdjhio">[0]!fdjhio</definedName>
    <definedName name="fdjioq" localSheetId="0">[0]!영광원자력5,'[26]6호기'!$A$1</definedName>
    <definedName name="fdjioq">[0]!영광원자력5,'[26]6호기'!$A$1</definedName>
    <definedName name="FDK">[0]!FDK</definedName>
    <definedName name="FDL">[0]!FDL</definedName>
    <definedName name="FDOFD">[0]!FDOFD</definedName>
    <definedName name="FDOJ">[0]!FDOJ</definedName>
    <definedName name="FDSA" localSheetId="0">[0]!영광원자력5,'[26]6호기'!$A$1</definedName>
    <definedName name="FDSA">[0]!영광원자력5,'[26]6호기'!$A$1</definedName>
    <definedName name="FDSG">[0]!FDSG</definedName>
    <definedName name="FEEL" localSheetId="0">#REF!</definedName>
    <definedName name="FEEL">#REF!</definedName>
    <definedName name="FEIWOJHFO">[0]!FEIWOJHFO</definedName>
    <definedName name="fejojm" localSheetId="0">[0]!영광원자력5,'[26]6호기'!$A$1</definedName>
    <definedName name="fejojm">[0]!영광원자력5,'[26]6호기'!$A$1</definedName>
    <definedName name="fejwi">[0]!fejwi</definedName>
    <definedName name="fejwio" localSheetId="0">[0]!영광원자력5,'[26]6호기'!$A$1</definedName>
    <definedName name="fejwio">[0]!영광원자력5,'[26]6호기'!$A$1</definedName>
    <definedName name="FEJWOJ">[0]!FEJWOJ</definedName>
    <definedName name="feo">[0]!feo</definedName>
    <definedName name="FEWJ" localSheetId="0">[0]!영광원자력5,'[26]6호기'!$A$1</definedName>
    <definedName name="FEWJ">[0]!영광원자력5,'[26]6호기'!$A$1</definedName>
    <definedName name="FEWJFIOJ">[0]!FEWJFIOJ</definedName>
    <definedName name="FEWJHIO">[0]!FEWJHIO</definedName>
    <definedName name="ff" hidden="1">{#N/A,#N/A,TRUE,"1";#N/A,#N/A,TRUE,"2";#N/A,#N/A,TRUE,"3";#N/A,#N/A,TRUE,"4";#N/A,#N/A,TRUE,"5";#N/A,#N/A,TRUE,"6";#N/A,#N/A,TRUE,"7"}</definedName>
    <definedName name="FFF" localSheetId="1">#REF!</definedName>
    <definedName name="FFF" localSheetId="0">#REF!</definedName>
    <definedName name="fff">[22]내역!#REF!</definedName>
    <definedName name="ffff" hidden="1">{#N/A,#N/A,FALSE,"부대1"}</definedName>
    <definedName name="fffffffff" localSheetId="0">#REF!</definedName>
    <definedName name="fffffffff">#REF!</definedName>
    <definedName name="fffffffffffff" localSheetId="0">#REF!</definedName>
    <definedName name="fffffffffffff">#REF!</definedName>
    <definedName name="fffffffffffffffffffff" localSheetId="0">#REF!</definedName>
    <definedName name="fffffffffffffffffffff">#REF!</definedName>
    <definedName name="fffffffffffffffffffffff" localSheetId="0">#REF!</definedName>
    <definedName name="fffffffffffffffffffffff">#REF!</definedName>
    <definedName name="fffffffffffffffffffffffffff" localSheetId="0">'[34]3BL공동구 수량'!#REF!</definedName>
    <definedName name="fffffffffffffffffffffffffff">'[34]3BL공동구 수량'!#REF!</definedName>
    <definedName name="fffffffffffffffffffffffffffffff" localSheetId="0">[35]내역!#REF!</definedName>
    <definedName name="fffffffffffffffffffffffffffffff">[35]내역!#REF!</definedName>
    <definedName name="ffffffffffffffffffffffffffffffff" localSheetId="0">#REF!</definedName>
    <definedName name="ffffffffffffffffffffffffffffffff">#REF!</definedName>
    <definedName name="ffffffffffffffffffffffffffffffffffffffffffff" localSheetId="0">#REF!</definedName>
    <definedName name="ffffffffffffffffffffffffffffffffffffffffffff">#REF!</definedName>
    <definedName name="fffffffffffffffffffffffffffffffffffffffffffffff" localSheetId="0">[3]misc!#REF!</definedName>
    <definedName name="fffffffffffffffffffffffffffffffffffffffffffffff">[3]misc!#REF!</definedName>
    <definedName name="ffffffffffffffffffffffffffffffffffffffffffffffffffff" localSheetId="0">#REF!</definedName>
    <definedName name="ffffffffffffffffffffffffffffffffffffffffffffffffffff">#REF!</definedName>
    <definedName name="fffffffffffffffffffffffffffffffffffffffffffffffffffffff" localSheetId="0">#REF!</definedName>
    <definedName name="fffffffffffffffffffffffffffffffffffffffffffffffffffffff">#REF!</definedName>
    <definedName name="ffffffffffffffffffffffffffffffffffffffffffffffffffffffff" localSheetId="0">#REF!</definedName>
    <definedName name="ffffffffffffffffffffffffffffffffffffffffffffffffffffffff">#REF!</definedName>
    <definedName name="FGD" localSheetId="0">#REF!</definedName>
    <definedName name="FGD">#REF!</definedName>
    <definedName name="fgduygfhfuen">[0]!fgduygfhfuen</definedName>
    <definedName name="FHD">[0]!FHD</definedName>
    <definedName name="FHIAYH">[0]!FHIAYH</definedName>
    <definedName name="fijhoq">[0]!fijhoq</definedName>
    <definedName name="FIX" localSheetId="0">#REF!</definedName>
    <definedName name="FIX">#REF!</definedName>
    <definedName name="fjieo">[0]!fjieo</definedName>
    <definedName name="fjiewo">[0]!fjiewo</definedName>
    <definedName name="fkalsjdioa" localSheetId="0">#REF!</definedName>
    <definedName name="fkalsjdioa">#REF!</definedName>
    <definedName name="FKFK" localSheetId="0">#REF!</definedName>
    <definedName name="FKFK">#REF!</definedName>
    <definedName name="fngbfd" localSheetId="0">[3]misc!#REF!</definedName>
    <definedName name="fngbfd">[3]misc!#REF!</definedName>
    <definedName name="FSWADJK" localSheetId="0">#REF!</definedName>
    <definedName name="FSWADJK">#REF!</definedName>
    <definedName name="fy">[11]INPUT!$S$23</definedName>
    <definedName name="G">[36]보도경계블럭!$P$4</definedName>
    <definedName name="GAB" localSheetId="0">[29]을!#REF!</definedName>
    <definedName name="GAB">[29]을!#REF!</definedName>
    <definedName name="Gain" localSheetId="0">#REF!</definedName>
    <definedName name="Gain">#REF!</definedName>
    <definedName name="gfd" localSheetId="0">[3]misc!#REF!</definedName>
    <definedName name="gfd">[3]misc!#REF!</definedName>
    <definedName name="gg" localSheetId="1" hidden="1">{#N/A,#N/A,FALSE,"표지"}</definedName>
    <definedName name="gg" localSheetId="0" hidden="1">{#N/A,#N/A,FALSE,"표지"}</definedName>
    <definedName name="GG">#REF!</definedName>
    <definedName name="ggg" hidden="1">{#N/A,#N/A,FALSE,"포장2"}</definedName>
    <definedName name="gggg" hidden="1">{#N/A,#N/A,FALSE,"포장1";#N/A,#N/A,FALSE,"포장1"}</definedName>
    <definedName name="ghyjuk" localSheetId="0">[3]misc!#REF!</definedName>
    <definedName name="ghyjuk">[3]misc!#REF!</definedName>
    <definedName name="GONGJONG" localSheetId="0">#REF!</definedName>
    <definedName name="GONGJONG">#REF!</definedName>
    <definedName name="GRDF" localSheetId="0">#REF!</definedName>
    <definedName name="GRDF">#REF!</definedName>
    <definedName name="h_water" localSheetId="0">'[34]3BL공동구 수량'!#REF!</definedName>
    <definedName name="h_water">'[34]3BL공동구 수량'!#REF!</definedName>
    <definedName name="H100x100x6x8t_단중" localSheetId="0">#REF!</definedName>
    <definedName name="H100x100x6x8t_단중">#REF!</definedName>
    <definedName name="H125x125x6.5x9t_단중" localSheetId="0">#REF!</definedName>
    <definedName name="H125x125x6.5x9t_단중">#REF!</definedName>
    <definedName name="H150x100x6x9t_단중" localSheetId="0">#REF!</definedName>
    <definedName name="H150x100x6x9t_단중">#REF!</definedName>
    <definedName name="H1L" localSheetId="0">#REF!</definedName>
    <definedName name="H1L">#REF!</definedName>
    <definedName name="H1R" localSheetId="0">#REF!</definedName>
    <definedName name="H1R">#REF!</definedName>
    <definedName name="H1WL" localSheetId="0">#REF!</definedName>
    <definedName name="H1WL">#REF!</definedName>
    <definedName name="H1WR" localSheetId="0">#REF!</definedName>
    <definedName name="H1WR">#REF!</definedName>
    <definedName name="H2L" localSheetId="0">#REF!</definedName>
    <definedName name="H2L">#REF!</definedName>
    <definedName name="H2R" localSheetId="0">#REF!</definedName>
    <definedName name="H2R">#REF!</definedName>
    <definedName name="H2WL" localSheetId="0">#REF!</definedName>
    <definedName name="H2WL">#REF!</definedName>
    <definedName name="H2WR" localSheetId="0">#REF!</definedName>
    <definedName name="H2WR">#REF!</definedName>
    <definedName name="H3L" localSheetId="0">#REF!</definedName>
    <definedName name="H3L">#REF!</definedName>
    <definedName name="H3R" localSheetId="0">#REF!</definedName>
    <definedName name="H3R">#REF!</definedName>
    <definedName name="H3WL" localSheetId="0">#REF!</definedName>
    <definedName name="H3WL">#REF!</definedName>
    <definedName name="H3WR" localSheetId="0">#REF!</definedName>
    <definedName name="H3WR">#REF!</definedName>
    <definedName name="H4L" localSheetId="0">#REF!</definedName>
    <definedName name="H4L">#REF!</definedName>
    <definedName name="H4R" localSheetId="0">#REF!</definedName>
    <definedName name="H4R">#REF!</definedName>
    <definedName name="H5L" localSheetId="0">#REF!</definedName>
    <definedName name="H5L">#REF!</definedName>
    <definedName name="H5R" localSheetId="0">#REF!</definedName>
    <definedName name="H5R">#REF!</definedName>
    <definedName name="H6L" localSheetId="0">#REF!</definedName>
    <definedName name="H6L">#REF!</definedName>
    <definedName name="H6R" localSheetId="0">#REF!</definedName>
    <definedName name="H6R">#REF!</definedName>
    <definedName name="H7L" localSheetId="0">#REF!</definedName>
    <definedName name="H7L">#REF!</definedName>
    <definedName name="H7R" localSheetId="0">#REF!</definedName>
    <definedName name="H7R">#REF!</definedName>
    <definedName name="H9A" localSheetId="0">#REF!</definedName>
    <definedName name="H9A">#REF!</definedName>
    <definedName name="HAF" localSheetId="0">#REF!</definedName>
    <definedName name="HAF">#REF!</definedName>
    <definedName name="HAFJDHO" localSheetId="0">#REF!</definedName>
    <definedName name="HAFJDHO">#REF!</definedName>
    <definedName name="HB">[11]INPUT!$H$22</definedName>
    <definedName name="hbfd" localSheetId="0">[3]misc!#REF!</definedName>
    <definedName name="hbfd">[3]misc!#REF!</definedName>
    <definedName name="HBV" localSheetId="0">#REF!</definedName>
    <definedName name="HBV">#REF!</definedName>
    <definedName name="hbvcd" localSheetId="0">[3]misc!#REF!</definedName>
    <definedName name="hbvcd">[3]misc!#REF!</definedName>
    <definedName name="HCISD">[0]!HCISD</definedName>
    <definedName name="HCR" localSheetId="0">#REF!</definedName>
    <definedName name="HCR">#REF!</definedName>
    <definedName name="HD" localSheetId="0">#REF!</definedName>
    <definedName name="HD">#REF!</definedName>
    <definedName name="hdg" localSheetId="0">[3]misc!#REF!</definedName>
    <definedName name="hdg">[3]misc!#REF!</definedName>
    <definedName name="hdow" localSheetId="0">[0]!영광원자력5,'[26]6호기'!$A$1</definedName>
    <definedName name="hdow">[0]!영광원자력5,'[26]6호기'!$A$1</definedName>
    <definedName name="HDSVP" localSheetId="0">#REF!</definedName>
    <definedName name="HDSVP">#REF!</definedName>
    <definedName name="hfddk" localSheetId="0">[0]!영광원자력5,'[26]6호기'!$A$1</definedName>
    <definedName name="hfddk">[0]!영광원자력5,'[26]6호기'!$A$1</definedName>
    <definedName name="HFDOHFDMH" localSheetId="0">[0]!영광원자력5,'[26]6호기'!$A$1</definedName>
    <definedName name="HFDOHFDMH">[0]!영광원자력5,'[26]6호기'!$A$1</definedName>
    <definedName name="hgfd" localSheetId="0">[3]misc!#REF!</definedName>
    <definedName name="hgfd">[3]misc!#REF!</definedName>
    <definedName name="hgfduqip" localSheetId="0">[0]!영광원자력5,'[26]6호기'!$A$1</definedName>
    <definedName name="hgfduqip">[0]!영광원자력5,'[26]6호기'!$A$1</definedName>
    <definedName name="hgrser" localSheetId="0">[3]misc!#REF!</definedName>
    <definedName name="hgrser">[3]misc!#REF!</definedName>
    <definedName name="HH">[37]정부노임단가!$A$5:$F$215</definedName>
    <definedName name="HHAF" localSheetId="0">#REF!</definedName>
    <definedName name="HHAF">#REF!</definedName>
    <definedName name="HHMF" localSheetId="0">#REF!</definedName>
    <definedName name="HHMF">#REF!</definedName>
    <definedName name="HIT">'[38]2F 회의실견적(5_14 일대)'!$J$31</definedName>
    <definedName name="hjg" localSheetId="0">[3]misc!#REF!</definedName>
    <definedName name="hjg">[3]misc!#REF!</definedName>
    <definedName name="hkjlkl" hidden="1">{#N/A,#N/A,FALSE,"토공2"}</definedName>
    <definedName name="HL" localSheetId="0">#REF!</definedName>
    <definedName name="HL">#REF!</definedName>
    <definedName name="HMF" localSheetId="0">#REF!</definedName>
    <definedName name="HMF">#REF!</definedName>
    <definedName name="HMOTOR" localSheetId="0">#REF!</definedName>
    <definedName name="HMOTOR">#REF!</definedName>
    <definedName name="HPUMP" localSheetId="0">#REF!</definedName>
    <definedName name="HPUMP">#REF!</definedName>
    <definedName name="HR" localSheetId="0">#REF!</definedName>
    <definedName name="HR">#REF!</definedName>
    <definedName name="HSGS">[39]DATA1!$A$3:$B$9</definedName>
    <definedName name="HSGS1">[40]DATA1!$A$3:$B$9</definedName>
    <definedName name="HSH" localSheetId="0">#REF!</definedName>
    <definedName name="HSH">#REF!</definedName>
    <definedName name="HSV" localSheetId="0">#REF!</definedName>
    <definedName name="HSV">#REF!</definedName>
    <definedName name="HT">[11]INPUT!$H$21</definedName>
    <definedName name="htgrf" localSheetId="0">[3]misc!#REF!</definedName>
    <definedName name="htgrf">[3]misc!#REF!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hucdwp">[0]!hucdwp</definedName>
    <definedName name="huiwd">[0]!huiwd</definedName>
    <definedName name="HVAFP" localSheetId="0">#REF!</definedName>
    <definedName name="HVAFP">#REF!</definedName>
    <definedName name="HVMF" localSheetId="0">#REF!</definedName>
    <definedName name="HVMF">#REF!</definedName>
    <definedName name="HWEI" localSheetId="0">#REF!</definedName>
    <definedName name="HWEI">#REF!</definedName>
    <definedName name="HWL" localSheetId="0">#REF!</definedName>
    <definedName name="HWL">#REF!</definedName>
    <definedName name="HWR" localSheetId="0">#REF!</definedName>
    <definedName name="HWR">#REF!</definedName>
    <definedName name="hygtfd" localSheetId="0">[3]misc!#REF!</definedName>
    <definedName name="hygtfd">[3]misc!#REF!</definedName>
    <definedName name="hytrd" localSheetId="0">[3]misc!#REF!</definedName>
    <definedName name="hytrd">[3]misc!#REF!</definedName>
    <definedName name="ID" localSheetId="0">#REF!,#REF!</definedName>
    <definedName name="ID">#REF!,#REF!</definedName>
    <definedName name="ii" localSheetId="0">#REF!</definedName>
    <definedName name="ii">#REF!</definedName>
    <definedName name="iii" localSheetId="0">#REF!</definedName>
    <definedName name="iii">#REF!</definedName>
    <definedName name="iiii" localSheetId="0">#REF!</definedName>
    <definedName name="iiii">#REF!</definedName>
    <definedName name="iiiiiiii" localSheetId="0">#REF!</definedName>
    <definedName name="iiiiiiii">#REF!</definedName>
    <definedName name="iiiiiiiiiiii" localSheetId="0">#REF!</definedName>
    <definedName name="iiiiiiiiiiii">#REF!</definedName>
    <definedName name="iiiiiiiiiiiiiii" localSheetId="0">#REF!</definedName>
    <definedName name="iiiiiiiiiiiiiii">#REF!</definedName>
    <definedName name="iiiiiiiiiiiiiiiii" localSheetId="0">#REF!</definedName>
    <definedName name="iiiiiiiiiiiiiiiii">#REF!</definedName>
    <definedName name="iiiiiiiiiiiiiiiiiiiiiiii" localSheetId="0">#REF!</definedName>
    <definedName name="iiiiiiiiiiiiiiiiiiiiiiii">#REF!</definedName>
    <definedName name="iiiiiiiiiiiiiiiiiiiiiiiiiiii" localSheetId="0">#REF!</definedName>
    <definedName name="iiiiiiiiiiiiiiiiiiiiiiiiiiii">#REF!</definedName>
    <definedName name="iiiiiiiiiiiiiiiiiiiiiiiiiiiiiiiiiiiiiiiiii" localSheetId="0">#REF!</definedName>
    <definedName name="iiiiiiiiiiiiiiiiiiiiiiiiiiiiiiiiiiiiiiiiii">#REF!</definedName>
    <definedName name="iiiiiiiiiiiiiiiiiiiiiiiiiiiiiiiiiiiiiiiiiiiiiii" localSheetId="0">#REF!</definedName>
    <definedName name="iiiiiiiiiiiiiiiiiiiiiiiiiiiiiiiiiiiiiiiiiiiiiii">#REF!</definedName>
    <definedName name="iiiiiiiiiiiiiiiiiiiiiiiiiiiiiiiiiiiiiiiiiiiiiiiiiii" localSheetId="0">#REF!</definedName>
    <definedName name="iiiiiiiiiiiiiiiiiiiiiiiiiiiiiiiiiiiiiiiiiiiiiiiiiii">#REF!</definedName>
    <definedName name="iiiiiiiiiiiiiiiiiiiiiiiiiiiiiiiiiiiiiiiiiiiiiiiiiiiiiiii" localSheetId="0">#REF!</definedName>
    <definedName name="iiiiiiiiiiiiiiiiiiiiiiiiiiiiiiiiiiiiiiiiiiiiiiiiiiiiiiii">#REF!</definedName>
    <definedName name="iiiiiiiiiiiiiiiiiiiiiiiiiiiiiiiiiiiiiiiiiiiiiiiiiiiiiiiiii" localSheetId="0">#REF!</definedName>
    <definedName name="iiiiiiiiiiiiiiiiiiiiiiiiiiiiiiiiiiiiiiiiiiiiiiiiiiiiiiiiii">#REF!</definedName>
    <definedName name="iiiiiiiiiiiiiiiiiiiiiiiiiiiiiiiiiiiiiiiiiiiiiiiiiiiiiiiiiiiiii" localSheetId="0">#REF!</definedName>
    <definedName name="iiiiiiiiiiiiiiiiiiiiiiiiiiiiiiiiiiiiiiiiiiiiiiiiiiiiiiiiiiiiii">#REF!</definedName>
    <definedName name="iiiiiiiiiiiiiiiiiiiiiiiiiiiiiiiiiiiiiiiiiiiiiiiiiiiiiiiiiiiiiii" localSheetId="0">#REF!</definedName>
    <definedName name="iiiiiiiiiiiiiiiiiiiiiiiiiiiiiiiiiiiiiiiiiiiiiiiiiiiiiiiiiiiiiii">#REF!</definedName>
    <definedName name="iiiiiiiiiiiiiiiiiiiiiiiiiiiiiiiiiiiiiiiiiiiiiiiiiiiiiiiiiiiiiiiiiiiii" localSheetId="0">#REF!</definedName>
    <definedName name="iiiiiiiiiiiiiiiiiiiiiiiiiiiiiiiiiiiiiiiiiiiiiiiiiiiiiiiiiiiiiiiiiiiii">#REF!</definedName>
    <definedName name="iiiiiiiiiiiiiiiiiiiiiiiiiiiiiiiiiiiiiiiiiiiiiiiiiiiiiiiiiiiiiiiiiiiiiiiiii" localSheetId="0" hidden="1">'[41]6동'!#REF!</definedName>
    <definedName name="iiiiiiiiiiiiiiiiiiiiiiiiiiiiiiiiiiiiiiiiiiiiiiiiiiiiiiiiiiiiiiiiiiiiiiiiii" hidden="1">'[41]6동'!#REF!</definedName>
    <definedName name="iiiiiiiiiiiiiiiiiiiiiiiiiiiiiiiiiiiiiiiiiiiiiiiiiiiiiiiiiiiiiiiiiiiiiiiiiiiiiii" localSheetId="0">[42]목차!#REF!</definedName>
    <definedName name="iiiiiiiiiiiiiiiiiiiiiiiiiiiiiiiiiiiiiiiiiiiiiiiiiiiiiiiiiiiiiiiiiiiiiiiiiiiiiii">[42]목차!#REF!</definedName>
    <definedName name="iiiiiiiiiiiiiiiiiiiiiiiiiiiiiiiiiiiiiiiiiiiiiiiiiiiiiiiiiiiiiiiiiiiiiiiiiiiiiiii" localSheetId="0" hidden="1">'[41]6동'!#REF!</definedName>
    <definedName name="iiiiiiiiiiiiiiiiiiiiiiiiiiiiiiiiiiiiiiiiiiiiiiiiiiiiiiiiiiiiiiiiiiiiiiiiiiiiiiii" hidden="1">'[41]6동'!#REF!</definedName>
    <definedName name="ikyjutyht" localSheetId="0">[3]misc!#REF!</definedName>
    <definedName name="ikyjutyht">[3]misc!#REF!</definedName>
    <definedName name="IL" localSheetId="0">#REF!</definedName>
    <definedName name="IL">#REF!</definedName>
    <definedName name="INPUT">[43]WORK!$A$22:$BE$381</definedName>
    <definedName name="INTPUT" localSheetId="0">#REF!</definedName>
    <definedName name="INTPUT">#REF!</definedName>
    <definedName name="INTPUTDATA">'[44]#REF'!$A$1</definedName>
    <definedName name="INVERTER설치" localSheetId="0">[45]일위대가목록!#REF!</definedName>
    <definedName name="INVERTER설치">[45]일위대가목록!#REF!</definedName>
    <definedName name="item">[30]WORK!$A$22:$IV$401</definedName>
    <definedName name="ITEM_">[30]WORK!$A$22:$IV$401</definedName>
    <definedName name="J">[0]!J</definedName>
    <definedName name="JDW" localSheetId="0">[0]!영광원자력5,'[26]6호기'!$A$1</definedName>
    <definedName name="JDW">[0]!영광원자력5,'[26]6호기'!$A$1</definedName>
    <definedName name="jen" localSheetId="0">[0]!영광원자력5,'[26]6호기'!$A$1</definedName>
    <definedName name="jen">[0]!영광원자력5,'[26]6호기'!$A$1</definedName>
    <definedName name="jfghs" localSheetId="0">[3]misc!#REF!</definedName>
    <definedName name="jfghs">[3]misc!#REF!</definedName>
    <definedName name="JH">[46]정부노임단가!$A$5:$F$215</definedName>
    <definedName name="jhgfd" localSheetId="0">[3]misc!#REF!</definedName>
    <definedName name="jhgfd">[3]misc!#REF!</definedName>
    <definedName name="JJ">[47]정부노임단가!$A$5:$F$215</definedName>
    <definedName name="jjljk" hidden="1">{#N/A,#N/A,FALSE,"표지"}</definedName>
    <definedName name="jllklkl" hidden="1">{#N/A,#N/A,TRUE,"1";#N/A,#N/A,TRUE,"2";#N/A,#N/A,TRUE,"3";#N/A,#N/A,TRUE,"4";#N/A,#N/A,TRUE,"5";#N/A,#N/A,TRUE,"6";#N/A,#N/A,TRUE,"7"}</definedName>
    <definedName name="juyjthtrgr" localSheetId="0">[3]misc!#REF!</definedName>
    <definedName name="juyjthtrgr">[3]misc!#REF!</definedName>
    <definedName name="jyhrtgr" localSheetId="0">[3]misc!#REF!</definedName>
    <definedName name="jyhrtgr">[3]misc!#REF!</definedName>
    <definedName name="jyhtrg" localSheetId="0">[3]misc!#REF!</definedName>
    <definedName name="jyhtrg">[3]misc!#REF!</definedName>
    <definedName name="KA">[48]MOTOR!$B$61:$E$68</definedName>
    <definedName name="kdfjaiow" localSheetId="0">#REF!</definedName>
    <definedName name="kdfjaiow">#REF!</definedName>
    <definedName name="KDJ" localSheetId="0">#REF!</definedName>
    <definedName name="KDJ">#REF!</definedName>
    <definedName name="kfjaje" localSheetId="0">#REF!</definedName>
    <definedName name="kfjaje">#REF!</definedName>
    <definedName name="kjkcm" localSheetId="0">#REF!</definedName>
    <definedName name="kjkcm">#REF!</definedName>
    <definedName name="KK" localSheetId="1">#REF!</definedName>
    <definedName name="KK" localSheetId="0">#REF!</definedName>
    <definedName name="KK">[46]정부노임단가!$A$5:$F$215</definedName>
    <definedName name="kklj" hidden="1">{#N/A,#N/A,FALSE,"포장1";#N/A,#N/A,FALSE,"포장1"}</definedName>
    <definedName name="ksjafie" localSheetId="0">#REF!</definedName>
    <definedName name="ksjafie">#REF!</definedName>
    <definedName name="kvfoe">[0]!kvfoe</definedName>
    <definedName name="L" localSheetId="0">[49]포장공!#REF!</definedName>
    <definedName name="L">[49]포장공!#REF!</definedName>
    <definedName name="La" localSheetId="0">#REF!</definedName>
    <definedName name="La">#REF!</definedName>
    <definedName name="lasdkj" localSheetId="0">#REF!</definedName>
    <definedName name="lasdkj">#REF!</definedName>
    <definedName name="LB">[32]말뚝지지력산정!$L$22</definedName>
    <definedName name="ldskjf" localSheetId="0">#REF!</definedName>
    <definedName name="ldskjf">#REF!</definedName>
    <definedName name="lf" localSheetId="0">#REF!</definedName>
    <definedName name="lf">#REF!</definedName>
    <definedName name="LK" localSheetId="0">#REF!,#REF!</definedName>
    <definedName name="LK">#REF!,#REF!</definedName>
    <definedName name="ll" localSheetId="0">[50]외천교!#REF!</definedName>
    <definedName name="ll">[50]외천교!#REF!</definedName>
    <definedName name="lll" hidden="1">{#N/A,#N/A,FALSE,"표지"}</definedName>
    <definedName name="lLPB1" localSheetId="0">#REF!</definedName>
    <definedName name="lLPB1">#REF!</definedName>
    <definedName name="LMO" localSheetId="0">#REF!</definedName>
    <definedName name="LMO">#REF!</definedName>
    <definedName name="LP1A" localSheetId="0">'[16]부하(성남)'!#REF!</definedName>
    <definedName name="LP1A">'[16]부하(성남)'!#REF!</definedName>
    <definedName name="LP1B" localSheetId="0">[15]부하계산서!#REF!</definedName>
    <definedName name="LP1B">[15]부하계산서!#REF!</definedName>
    <definedName name="LP3A" localSheetId="0">'[16]부하(성남)'!#REF!</definedName>
    <definedName name="LP3A">'[16]부하(성남)'!#REF!</definedName>
    <definedName name="LPB" localSheetId="0">'[16]부하(성남)'!#REF!</definedName>
    <definedName name="LPB">'[16]부하(성남)'!#REF!</definedName>
    <definedName name="LPBA" localSheetId="0">[15]부하계산서!#REF!</definedName>
    <definedName name="LPBA">[15]부하계산서!#REF!</definedName>
    <definedName name="LPI" localSheetId="0">#REF!</definedName>
    <definedName name="LPI">#REF!</definedName>
    <definedName name="LPKA" localSheetId="0">[15]부하계산서!#REF!</definedName>
    <definedName name="LPKA">[15]부하계산서!#REF!</definedName>
    <definedName name="LPKB" localSheetId="0">[15]부하계산서!#REF!</definedName>
    <definedName name="LPKB">[15]부하계산서!#REF!</definedName>
    <definedName name="LPLA1" localSheetId="0">#REF!</definedName>
    <definedName name="LPLA1">#REF!</definedName>
    <definedName name="LPLA2" localSheetId="0">#REF!</definedName>
    <definedName name="LPLA2">#REF!</definedName>
    <definedName name="LPM" localSheetId="0">[15]부하계산서!#REF!</definedName>
    <definedName name="LPM">[15]부하계산서!#REF!</definedName>
    <definedName name="LPMA" localSheetId="0">[15]부하계산서!#REF!</definedName>
    <definedName name="LPMA">[15]부하계산서!#REF!</definedName>
    <definedName name="lpo" localSheetId="0">#REF!</definedName>
    <definedName name="lpo">#REF!</definedName>
    <definedName name="LPOA" localSheetId="0">[15]부하계산서!#REF!</definedName>
    <definedName name="LPOA">[15]부하계산서!#REF!</definedName>
    <definedName name="LSH" localSheetId="0">#REF!</definedName>
    <definedName name="LSH">#REF!</definedName>
    <definedName name="LV02A" localSheetId="0">[15]부하계산서!#REF!</definedName>
    <definedName name="LV02A">[15]부하계산서!#REF!</definedName>
    <definedName name="LV02B" localSheetId="0">[15]부하계산서!#REF!</definedName>
    <definedName name="LV02B">[15]부하계산서!#REF!</definedName>
    <definedName name="LV04A" localSheetId="0">[15]부하계산서!#REF!</definedName>
    <definedName name="LV04A">[15]부하계산서!#REF!</definedName>
    <definedName name="LV04B" localSheetId="0">[15]부하계산서!#REF!</definedName>
    <definedName name="LV04B">[15]부하계산서!#REF!</definedName>
    <definedName name="L형측구" localSheetId="0">#REF!</definedName>
    <definedName name="L형측구">#REF!</definedName>
    <definedName name="L형측구깨기" localSheetId="0">#REF!</definedName>
    <definedName name="L형측구깨기">#REF!</definedName>
    <definedName name="Macro10" localSheetId="0">[51]!Macro10</definedName>
    <definedName name="Macro10">[51]!Macro10</definedName>
    <definedName name="Macro11" localSheetId="0">[52]!Macro11</definedName>
    <definedName name="Macro11">[52]!Macro11</definedName>
    <definedName name="Macro12" localSheetId="0">[51]!Macro12</definedName>
    <definedName name="Macro12">[51]!Macro12</definedName>
    <definedName name="Macro13" localSheetId="0">[51]!Macro13</definedName>
    <definedName name="Macro13">[51]!Macro13</definedName>
    <definedName name="Macro14" localSheetId="0">[51]!Macro14</definedName>
    <definedName name="Macro14">[51]!Macro14</definedName>
    <definedName name="Macro2" localSheetId="0">[51]!Macro2</definedName>
    <definedName name="Macro2">[51]!Macro2</definedName>
    <definedName name="MACRO20" localSheetId="0">[53]!Macro2</definedName>
    <definedName name="MACRO20">[53]!Macro2</definedName>
    <definedName name="Macro3" localSheetId="0">[52]!Macro3</definedName>
    <definedName name="Macro3">[52]!Macro3</definedName>
    <definedName name="Macro4" localSheetId="0">[52]!Macro4</definedName>
    <definedName name="Macro4">[52]!Macro4</definedName>
    <definedName name="Macro5" localSheetId="0">[51]!Macro5</definedName>
    <definedName name="Macro5">[51]!Macro5</definedName>
    <definedName name="Macro6" localSheetId="0">[51]!Macro6</definedName>
    <definedName name="Macro6">[51]!Macro6</definedName>
    <definedName name="Macro7" localSheetId="0">[51]!Macro7</definedName>
    <definedName name="Macro7">[51]!Macro7</definedName>
    <definedName name="Macro8" localSheetId="0">[51]!Macro8</definedName>
    <definedName name="Macro8">[51]!Macro8</definedName>
    <definedName name="Macro9" localSheetId="0">[51]!Macro9</definedName>
    <definedName name="Macro9">[51]!Macro9</definedName>
    <definedName name="Main" localSheetId="0">#REF!</definedName>
    <definedName name="Main">#REF!</definedName>
    <definedName name="MAINPART" localSheetId="0">#REF!</definedName>
    <definedName name="MAINPART">#REF!</definedName>
    <definedName name="MCB" localSheetId="0">#REF!</definedName>
    <definedName name="MCB">#REF!</definedName>
    <definedName name="MCCEA" localSheetId="0">[15]부하계산서!#REF!</definedName>
    <definedName name="MCCEA">[15]부하계산서!#REF!</definedName>
    <definedName name="MCCEB" localSheetId="0">[15]부하계산서!#REF!</definedName>
    <definedName name="MCCEB">[15]부하계산서!#REF!</definedName>
    <definedName name="MCCF" localSheetId="0">[15]부하계산서!#REF!</definedName>
    <definedName name="MCCF">[15]부하계산서!#REF!</definedName>
    <definedName name="MCCN" localSheetId="0">'[16]부하(성남)'!#REF!</definedName>
    <definedName name="MCCN">'[16]부하(성남)'!#REF!</definedName>
    <definedName name="MCCP" localSheetId="0">[15]부하계산서!#REF!</definedName>
    <definedName name="MCCP">[15]부하계산서!#REF!</definedName>
    <definedName name="MCCS" localSheetId="0">[15]부하계산서!#REF!</definedName>
    <definedName name="MCCS">[15]부하계산서!#REF!</definedName>
    <definedName name="MENU1" localSheetId="0">[18]잡비!#REF!</definedName>
    <definedName name="MENU1">[18]잡비!#REF!</definedName>
    <definedName name="MENU2" localSheetId="0">[18]잡비!#REF!</definedName>
    <definedName name="MENU2">[18]잡비!#REF!</definedName>
    <definedName name="mjnb" localSheetId="0">[3]misc!#REF!</definedName>
    <definedName name="mjnb">[3]misc!#REF!</definedName>
    <definedName name="MM" localSheetId="0">#REF!</definedName>
    <definedName name="MM">#REF!</definedName>
    <definedName name="MNHL">[52]Sheet1!$A$4:$H$5</definedName>
    <definedName name="MONEY" localSheetId="0">#REF!,#REF!</definedName>
    <definedName name="MONEY">#REF!,#REF!</definedName>
    <definedName name="MOTOR" localSheetId="0">#REF!</definedName>
    <definedName name="MOTOR">#REF!</definedName>
    <definedName name="MOTOR__농형_전폐" localSheetId="0">#REF!</definedName>
    <definedName name="MOTOR__농형_전폐">#REF!</definedName>
    <definedName name="MT" localSheetId="0">#REF!</definedName>
    <definedName name="MT">#REF!</definedName>
    <definedName name="mtt" localSheetId="0">[50]외천교!#REF!</definedName>
    <definedName name="mtt">[50]외천교!#REF!</definedName>
    <definedName name="mtujyh" localSheetId="0">[3]misc!#REF!</definedName>
    <definedName name="mtujyh">[3]misc!#REF!</definedName>
    <definedName name="n" localSheetId="0">#REF!</definedName>
    <definedName name="n">#REF!</definedName>
    <definedName name="N1S" localSheetId="0">#REF!</definedName>
    <definedName name="N1S">#REF!</definedName>
    <definedName name="N2S" localSheetId="0">#REF!</definedName>
    <definedName name="N2S">#REF!</definedName>
    <definedName name="N3S" localSheetId="0">#REF!</definedName>
    <definedName name="N3S">#REF!</definedName>
    <definedName name="NAM" localSheetId="0">#REF!</definedName>
    <definedName name="NAM">#REF!</definedName>
    <definedName name="NAME">#N/A</definedName>
    <definedName name="nbvc" localSheetId="0">[3]misc!#REF!</definedName>
    <definedName name="nbvc">[3]misc!#REF!</definedName>
    <definedName name="NDASHDF">[0]!NDASHDF</definedName>
    <definedName name="NDO" localSheetId="0">#REF!</definedName>
    <definedName name="NDO">#REF!</definedName>
    <definedName name="NDOH">[0]!NDOH</definedName>
    <definedName name="ngbf" localSheetId="0">[3]misc!#REF!</definedName>
    <definedName name="ngbf">[3]misc!#REF!</definedName>
    <definedName name="nhgfbvxz" localSheetId="0">[3]misc!#REF!</definedName>
    <definedName name="nhgfbvxz">[3]misc!#REF!</definedName>
    <definedName name="nhtgdfs" localSheetId="0">[3]misc!#REF!</definedName>
    <definedName name="nhtgdfs">[3]misc!#REF!</definedName>
    <definedName name="NI">[54]노임!$A$1:$B$65536</definedName>
    <definedName name="NN" localSheetId="1">#REF!</definedName>
    <definedName name="NN" localSheetId="0">#REF!</definedName>
    <definedName name="nn">[3]misc!#REF!</definedName>
    <definedName name="nnn" localSheetId="0">[3]misc!#REF!</definedName>
    <definedName name="nnn">[3]misc!#REF!</definedName>
    <definedName name="nnnn" localSheetId="0">[3]misc!#REF!</definedName>
    <definedName name="nnnn">[3]misc!#REF!</definedName>
    <definedName name="nnnnn" localSheetId="0">[3]misc!#REF!</definedName>
    <definedName name="nnnnn">[3]misc!#REF!</definedName>
    <definedName name="nnnnnnnnnn" localSheetId="0">[3]misc!#REF!</definedName>
    <definedName name="nnnnnnnnnn">[3]misc!#REF!</definedName>
    <definedName name="nnnnnnnnnnnnnn" localSheetId="0">[3]misc!#REF!</definedName>
    <definedName name="nnnnnnnnnnnnnn">[3]misc!#REF!</definedName>
    <definedName name="nnnnnnnnnnnnnnn" localSheetId="0">[3]misc!#REF!</definedName>
    <definedName name="nnnnnnnnnnnnnnn">[3]misc!#REF!</definedName>
    <definedName name="nnnnnnnnnnnnnnnnnn" localSheetId="0">[3]misc!#REF!</definedName>
    <definedName name="nnnnnnnnnnnnnnnnnn">[3]misc!#REF!</definedName>
    <definedName name="nnnnnnnnnnnnnnnnnnnnnnnn" localSheetId="0">[3]misc!#REF!</definedName>
    <definedName name="nnnnnnnnnnnnnnnnnnnnnnnn">[3]misc!#REF!</definedName>
    <definedName name="nnnnnnnnnnnnnnnnnnnnnnnnnn" localSheetId="0">[3]misc!#REF!</definedName>
    <definedName name="nnnnnnnnnnnnnnnnnnnnnnnnnn">[3]misc!#REF!</definedName>
    <definedName name="nnnnnnnnnnnnnnnnnnnnnnnnnnnn" localSheetId="0">[3]misc!#REF!</definedName>
    <definedName name="nnnnnnnnnnnnnnnnnnnnnnnnnnnn">[3]misc!#REF!</definedName>
    <definedName name="nnnnnnnnnnnnnnnnnnnnnnnnnnnnn" localSheetId="0">[3]misc!#REF!</definedName>
    <definedName name="nnnnnnnnnnnnnnnnnnnnnnnnnnnnn">[3]misc!#REF!</definedName>
    <definedName name="nnnnnnnnnnnnnnnnnnnnnnnnnnnnnnn" localSheetId="0">[3]misc!#REF!</definedName>
    <definedName name="nnnnnnnnnnnnnnnnnnnnnnnnnnnnnnn">[3]misc!#REF!</definedName>
    <definedName name="nnnnnnnnnnnnnnnnnnnnnnnnnnnnnnnnnn" localSheetId="0">[3]misc!#REF!</definedName>
    <definedName name="nnnnnnnnnnnnnnnnnnnnnnnnnnnnnnnnnn">[3]misc!#REF!</definedName>
    <definedName name="NO" localSheetId="0">[27]직공비!#REF!</definedName>
    <definedName name="NO">[27]직공비!#REF!</definedName>
    <definedName name="NOIM">[54]노임!$A$1:$B$17</definedName>
    <definedName name="NOMU">[55]NOMUBI!$B$3:$H$39</definedName>
    <definedName name="NPI" localSheetId="0">#REF!</definedName>
    <definedName name="NPI">#REF!</definedName>
    <definedName name="NSH" localSheetId="0">#REF!</definedName>
    <definedName name="NSH">#REF!</definedName>
    <definedName name="NSO" localSheetId="0">#REF!</definedName>
    <definedName name="NSO">#REF!</definedName>
    <definedName name="NUM" localSheetId="0">[27]직공비!#REF!</definedName>
    <definedName name="NUM">[27]직공비!#REF!</definedName>
    <definedName name="NUMBER" localSheetId="1">#REF!</definedName>
    <definedName name="NUMBER" localSheetId="0">#REF!</definedName>
    <definedName name="NUMBER">#REF!</definedName>
    <definedName name="nvfe">[0]!nvfe</definedName>
    <definedName name="nythgdrfs" localSheetId="0">[3]misc!#REF!</definedName>
    <definedName name="nythgdrfs">[3]misc!#REF!</definedName>
    <definedName name="ofdeh">[0]!ofdeh</definedName>
    <definedName name="OOO" localSheetId="0">#REF!</definedName>
    <definedName name="OOO">#REF!</definedName>
    <definedName name="ORI" localSheetId="0">[35]내역!#REF!</definedName>
    <definedName name="ORI">[35]내역!#REF!</definedName>
    <definedName name="OUTPOINT1" localSheetId="0">#REF!</definedName>
    <definedName name="OUTPOINT1">#REF!</definedName>
    <definedName name="OUTPOINT2" localSheetId="0">#REF!</definedName>
    <definedName name="OUTPOINT2">#REF!</definedName>
    <definedName name="P" localSheetId="0">[56]내역서!#REF!</definedName>
    <definedName name="P">[56]내역서!#REF!</definedName>
    <definedName name="PB" localSheetId="0">'[16]부하(성남)'!#REF!</definedName>
    <definedName name="PB">'[16]부하(성남)'!#REF!</definedName>
    <definedName name="PE100C" localSheetId="0">[28]단가!#REF!</definedName>
    <definedName name="PE100C">[28]단가!#REF!</definedName>
    <definedName name="PE16C" localSheetId="0">[28]단가!#REF!</definedName>
    <definedName name="PE16C">[28]단가!#REF!</definedName>
    <definedName name="PE22C" localSheetId="0">[28]단가!#REF!</definedName>
    <definedName name="PE22C">[28]단가!#REF!</definedName>
    <definedName name="PE28C" localSheetId="0">[28]단가!#REF!</definedName>
    <definedName name="PE28C">[28]단가!#REF!</definedName>
    <definedName name="PE36C" localSheetId="0">[28]단가!#REF!</definedName>
    <definedName name="PE36C">[28]단가!#REF!</definedName>
    <definedName name="PE42C" localSheetId="0">[28]단가!#REF!</definedName>
    <definedName name="PE42C">[28]단가!#REF!</definedName>
    <definedName name="PE54C" localSheetId="0">[28]단가!#REF!</definedName>
    <definedName name="PE54C">[28]단가!#REF!</definedName>
    <definedName name="PF" localSheetId="0">#REF!</definedName>
    <definedName name="PF">#REF!</definedName>
    <definedName name="pile_s">[32]말뚝지지력산정!$F$116</definedName>
    <definedName name="PLATE" localSheetId="0">#REF!</definedName>
    <definedName name="PLATE">#REF!</definedName>
    <definedName name="PLATE_12t_단중" localSheetId="0">#REF!</definedName>
    <definedName name="PLATE_12t_단중">#REF!</definedName>
    <definedName name="PLATE_19t_단중" localSheetId="0">#REF!</definedName>
    <definedName name="PLATE_19t_단중">#REF!</definedName>
    <definedName name="PLATE_6t_단중" localSheetId="0">#REF!</definedName>
    <definedName name="PLATE_6t_단중">#REF!</definedName>
    <definedName name="PLATE_9t_단중" localSheetId="0">#REF!</definedName>
    <definedName name="PLATE_9t_단중">#REF!</definedName>
    <definedName name="PM" localSheetId="0">#REF!</definedName>
    <definedName name="PM">#REF!</definedName>
    <definedName name="PN" localSheetId="0">#REF!</definedName>
    <definedName name="PN">#REF!</definedName>
    <definedName name="PNLW10" localSheetId="0">[15]부하계산서!#REF!</definedName>
    <definedName name="PNLW10">[15]부하계산서!#REF!</definedName>
    <definedName name="PNLW8" localSheetId="0">[15]부하계산서!#REF!</definedName>
    <definedName name="PNLW8">[15]부하계산서!#REF!</definedName>
    <definedName name="PP" localSheetId="0">'[16]부하(성남)'!#REF!</definedName>
    <definedName name="PP">'[16]부하(성남)'!#REF!</definedName>
    <definedName name="PPP" localSheetId="0">#REF!</definedName>
    <definedName name="PPP">#REF!</definedName>
    <definedName name="PR" localSheetId="0">#REF!</definedName>
    <definedName name="PR">#REF!</definedName>
    <definedName name="_xlnm.Print_Area" localSheetId="11">'내역서(기계)'!$C$1:$O$81</definedName>
    <definedName name="_xlnm.Print_Area" localSheetId="3">'내역서(전기)'!$A$1:$Q$81</definedName>
    <definedName name="_xlnm.Print_Area" localSheetId="14">'단가대비표(기계)'!$A$1:$P$79</definedName>
    <definedName name="_xlnm.Print_Area" localSheetId="9">'원가계산서(기계)'!$A$1:$F$35</definedName>
    <definedName name="_xlnm.Print_Area" localSheetId="1">'원가계산서(전기)'!$A$1:$H$29</definedName>
    <definedName name="_xlnm.Print_Area" localSheetId="0">'원가계산서(총괄)'!$A$1:$H$29</definedName>
    <definedName name="_xlnm.Print_Area" localSheetId="6">'일위노임(전기)'!$A$1:$T$81</definedName>
    <definedName name="_xlnm.Print_Area" localSheetId="13">'일위대가(기계)'!$C$1:$O$289</definedName>
    <definedName name="_xlnm.Print_Area" localSheetId="5">'일위대가(전기)'!$A$1:$Q$211</definedName>
    <definedName name="_xlnm.Print_Area" localSheetId="12">'일위대가목록(기계)'!$A$1:$I$55</definedName>
    <definedName name="_xlnm.Print_Area" localSheetId="10">'집계표(기계)'!$A$1:$M$29</definedName>
    <definedName name="_xlnm.Print_Area" localSheetId="2">'총괄표(전기)'!$A$1:$Q$55</definedName>
    <definedName name="_xlnm.Print_Area">#N/A</definedName>
    <definedName name="PRINT_AREA_MI" localSheetId="1">#REF!</definedName>
    <definedName name="PRINT_AREA_MI" localSheetId="0">#REF!</definedName>
    <definedName name="PRINT_AREA_MI">#N/A</definedName>
    <definedName name="PRINT_TILIES" localSheetId="0">#REF!,#REF!,#REF!,#REF!,#REF!</definedName>
    <definedName name="PRINT_TILIES">#REF!,#REF!,#REF!,#REF!,#REF!</definedName>
    <definedName name="PRINT_TILLES">[57]우수!$A$1:$IV$3,[57]우수!$A$1:$D$65536</definedName>
    <definedName name="PRINT_TITEL" localSheetId="0">#REF!</definedName>
    <definedName name="PRINT_TITEL">#REF!</definedName>
    <definedName name="PRINT_TITLE" localSheetId="0">#REF!</definedName>
    <definedName name="PRINT_TITLE">#REF!</definedName>
    <definedName name="_xlnm.Print_Titles" localSheetId="11">'내역서(기계)'!$1:$3</definedName>
    <definedName name="_xlnm.Print_Titles" localSheetId="3">'내역서(전기)'!$1:$3</definedName>
    <definedName name="_xlnm.Print_Titles" localSheetId="14">'단가대비표(기계)'!$1:$4</definedName>
    <definedName name="_xlnm.Print_Titles" localSheetId="8">'단가조사(전기)'!$1:$3</definedName>
    <definedName name="_xlnm.Print_Titles" localSheetId="1">#REF!</definedName>
    <definedName name="_xlnm.Print_Titles" localSheetId="0">#REF!</definedName>
    <definedName name="_xlnm.Print_Titles" localSheetId="4">'일대목차(전기)'!$1:$3</definedName>
    <definedName name="_xlnm.Print_Titles" localSheetId="6">'일위노임(전기)'!$1:$3</definedName>
    <definedName name="_xlnm.Print_Titles" localSheetId="13">'일위대가(기계)'!$1:$3</definedName>
    <definedName name="_xlnm.Print_Titles" localSheetId="5">'일위대가(전기)'!$1:$3</definedName>
    <definedName name="_xlnm.Print_Titles" localSheetId="12">'일위대가목록(기계)'!$1:$3</definedName>
    <definedName name="_xlnm.Print_Titles" localSheetId="10">'집계표(기계)'!$1:$4</definedName>
    <definedName name="_xlnm.Print_Titles" localSheetId="2">'총괄표(전기)'!$1:$3</definedName>
    <definedName name="_xlnm.Print_Titles" localSheetId="7">합산자재!$1:$3</definedName>
    <definedName name="_xlnm.Print_Titles">#N/A</definedName>
    <definedName name="Print_Titles_MI" localSheetId="1">#REF!</definedName>
    <definedName name="Print_Titles_MI" localSheetId="0">#REF!</definedName>
    <definedName name="PRINT_TITLES_MI">#REF!</definedName>
    <definedName name="print_titls" localSheetId="0">#REF!</definedName>
    <definedName name="print_titls">#REF!</definedName>
    <definedName name="printed_title" localSheetId="0">#REF!</definedName>
    <definedName name="printed_title">#REF!</definedName>
    <definedName name="prnit_titles" localSheetId="0">#REF!</definedName>
    <definedName name="prnit_titles">#REF!</definedName>
    <definedName name="PS" localSheetId="0">#REF!</definedName>
    <definedName name="PS">#REF!</definedName>
    <definedName name="PUMP" localSheetId="0">#REF!</definedName>
    <definedName name="PUMP">#REF!</definedName>
    <definedName name="Q" localSheetId="1">BlankMacro1</definedName>
    <definedName name="Q" localSheetId="0">BlankMacro1</definedName>
    <definedName name="Q">#REF!</definedName>
    <definedName name="q345t" localSheetId="0">[3]misc!#REF!</definedName>
    <definedName name="q345t">[3]misc!#REF!</definedName>
    <definedName name="q3r45htrjy" localSheetId="0">[3]misc!#REF!</definedName>
    <definedName name="q3r45htrjy">[3]misc!#REF!</definedName>
    <definedName name="qawsfdghvjk" localSheetId="0">[3]misc!#REF!</definedName>
    <definedName name="qawsfdghvjk">[3]misc!#REF!</definedName>
    <definedName name="QQ" localSheetId="0">#REF!</definedName>
    <definedName name="QQ">#REF!</definedName>
    <definedName name="qqqqq" localSheetId="0">'[58]#REF'!#REF!,'[58]#REF'!#REF!,'[58]#REF'!#REF!,'[58]#REF'!$S$1,'[58]#REF'!$A$1:$IV$4</definedName>
    <definedName name="qqqqq">'[58]#REF'!#REF!,'[58]#REF'!#REF!,'[58]#REF'!#REF!,'[58]#REF'!$S$1,'[58]#REF'!$A$1:$IV$4</definedName>
    <definedName name="qr3w4ethry" localSheetId="0">[3]misc!#REF!</definedName>
    <definedName name="qr3w4ethry">[3]misc!#REF!</definedName>
    <definedName name="qw" hidden="1">{#N/A,#N/A,FALSE,"단가표지"}</definedName>
    <definedName name="qwwew" hidden="1">{#N/A,#N/A,FALSE,"토공2"}</definedName>
    <definedName name="R_A_10" localSheetId="0">#REF!</definedName>
    <definedName name="R_A_10">#REF!</definedName>
    <definedName name="R_A_11" localSheetId="0">#REF!</definedName>
    <definedName name="R_A_11">#REF!</definedName>
    <definedName name="R_A_12" localSheetId="0">#REF!</definedName>
    <definedName name="R_A_12">#REF!</definedName>
    <definedName name="R_A_13" localSheetId="0">#REF!</definedName>
    <definedName name="R_A_13">#REF!</definedName>
    <definedName name="R_A_2" localSheetId="0">#REF!</definedName>
    <definedName name="R_A_2">#REF!</definedName>
    <definedName name="R_A_3" localSheetId="0">#REF!</definedName>
    <definedName name="R_A_3">#REF!</definedName>
    <definedName name="R_A_4" localSheetId="0">#REF!</definedName>
    <definedName name="R_A_4">#REF!</definedName>
    <definedName name="R_A_5" localSheetId="0">#REF!</definedName>
    <definedName name="R_A_5">#REF!</definedName>
    <definedName name="R_A_6" localSheetId="0">#REF!</definedName>
    <definedName name="R_A_6">#REF!</definedName>
    <definedName name="R_A_7" localSheetId="0">#REF!</definedName>
    <definedName name="R_A_7">#REF!</definedName>
    <definedName name="R_A_8" localSheetId="0">#REF!</definedName>
    <definedName name="R_A_8">#REF!</definedName>
    <definedName name="R_A_9" localSheetId="0">#REF!</definedName>
    <definedName name="R_A_9">#REF!</definedName>
    <definedName name="R_G_15" localSheetId="0">#REF!</definedName>
    <definedName name="R_G_15">#REF!</definedName>
    <definedName name="R_G_16" localSheetId="0">#REF!</definedName>
    <definedName name="R_G_16">#REF!</definedName>
    <definedName name="R_G_17" localSheetId="0">#REF!</definedName>
    <definedName name="R_G_17">#REF!</definedName>
    <definedName name="R_G_18" localSheetId="0">#REF!</definedName>
    <definedName name="R_G_18">#REF!</definedName>
    <definedName name="R_G_19" localSheetId="0">#REF!</definedName>
    <definedName name="R_G_19">#REF!</definedName>
    <definedName name="R_G_20" localSheetId="0">#REF!</definedName>
    <definedName name="R_G_20">#REF!</definedName>
    <definedName name="R_G_21" localSheetId="0">#REF!</definedName>
    <definedName name="R_G_21">#REF!</definedName>
    <definedName name="R_G_22" localSheetId="0">#REF!</definedName>
    <definedName name="R_G_22">#REF!</definedName>
    <definedName name="R_G_23" localSheetId="0">#REF!</definedName>
    <definedName name="R_G_23">#REF!</definedName>
    <definedName name="R_G_24" localSheetId="0">#REF!</definedName>
    <definedName name="R_G_24">#REF!</definedName>
    <definedName name="R_G_25" localSheetId="0">#REF!</definedName>
    <definedName name="R_G_25">#REF!</definedName>
    <definedName name="R_G_26" localSheetId="0">#REF!</definedName>
    <definedName name="R_G_26">#REF!</definedName>
    <definedName name="R_G_27" localSheetId="0">#REF!</definedName>
    <definedName name="R_G_27">#REF!</definedName>
    <definedName name="R_G_28" localSheetId="0">#REF!</definedName>
    <definedName name="R_G_28">#REF!</definedName>
    <definedName name="R_G_29" localSheetId="0">#REF!</definedName>
    <definedName name="R_G_29">#REF!</definedName>
    <definedName name="R_G_30" localSheetId="0">#REF!</definedName>
    <definedName name="R_G_30">#REF!</definedName>
    <definedName name="R_G_31" localSheetId="0">#REF!</definedName>
    <definedName name="R_G_31">#REF!</definedName>
    <definedName name="R_G_32" localSheetId="0">#REF!</definedName>
    <definedName name="R_G_32">#REF!</definedName>
    <definedName name="re" hidden="1">{#N/A,#N/A,FALSE,"배수2"}</definedName>
    <definedName name="rete" localSheetId="0">[3]misc!#REF!</definedName>
    <definedName name="rete">[3]misc!#REF!</definedName>
    <definedName name="rff" localSheetId="0">[29]을!#REF!</definedName>
    <definedName name="rff">[29]을!#REF!</definedName>
    <definedName name="rgh" localSheetId="0">[3]misc!#REF!</definedName>
    <definedName name="rgh">[3]misc!#REF!</definedName>
    <definedName name="riipd" localSheetId="0">#REF!</definedName>
    <definedName name="riipd">#REF!</definedName>
    <definedName name="RING_PLATE" localSheetId="0">#REF!</definedName>
    <definedName name="RING_PLATE">#REF!</definedName>
    <definedName name="RKFL" localSheetId="0">#REF!</definedName>
    <definedName name="RKFL">#REF!</definedName>
    <definedName name="rlr" localSheetId="0">#REF!</definedName>
    <definedName name="rlr">#REF!</definedName>
    <definedName name="RR" localSheetId="0">'[59]2000전체분'!#REF!</definedName>
    <definedName name="RR">'[59]2000전체분'!#REF!</definedName>
    <definedName name="RRERE" localSheetId="0">#REF!</definedName>
    <definedName name="RRERE">#REF!</definedName>
    <definedName name="RRR" localSheetId="0">#REF!</definedName>
    <definedName name="RRR">#REF!</definedName>
    <definedName name="rrthy" localSheetId="0">[3]misc!#REF!</definedName>
    <definedName name="rrthy">[3]misc!#REF!</definedName>
    <definedName name="RTG" hidden="1">{#N/A,#N/A,FALSE,"포장2"}</definedName>
    <definedName name="ruswjrsodur" localSheetId="0">#REF!</definedName>
    <definedName name="ruswjrsodur">#REF!</definedName>
    <definedName name="rwtret" localSheetId="0">[3]misc!#REF!</definedName>
    <definedName name="rwtret">[3]misc!#REF!</definedName>
    <definedName name="S" localSheetId="0">BlankMacro1</definedName>
    <definedName name="S">BlankMacro1</definedName>
    <definedName name="SAN" localSheetId="0">[29]을!#REF!</definedName>
    <definedName name="SAN">[29]을!#REF!</definedName>
    <definedName name="sd" localSheetId="0">#REF!</definedName>
    <definedName name="sd">#REF!</definedName>
    <definedName name="sdakfj" localSheetId="0">#REF!</definedName>
    <definedName name="sdakfj">#REF!</definedName>
    <definedName name="sdfdfdffd" hidden="1">{#N/A,#N/A,FALSE,"표지"}</definedName>
    <definedName name="SDFE" localSheetId="0">[0]!영광원자력5,'[26]6호기'!$A$1</definedName>
    <definedName name="SDFE">[0]!영광원자력5,'[26]6호기'!$A$1</definedName>
    <definedName name="sdfg" localSheetId="0">[3]misc!#REF!</definedName>
    <definedName name="sdfg">[3]misc!#REF!</definedName>
    <definedName name="SDFHK" localSheetId="0">#REF!</definedName>
    <definedName name="SDFHK">#REF!</definedName>
    <definedName name="sdfjk" localSheetId="0">#REF!</definedName>
    <definedName name="sdfjk">#REF!</definedName>
    <definedName name="SDFW">[0]!SDFW</definedName>
    <definedName name="sdgfbr" localSheetId="0">[3]misc!#REF!</definedName>
    <definedName name="sdgfbr">[3]misc!#REF!</definedName>
    <definedName name="sdh" localSheetId="0">[0]!영광원자력5,'[26]6호기'!$A$1</definedName>
    <definedName name="sdh">[0]!영광원자력5,'[26]6호기'!$A$1</definedName>
    <definedName name="sdjfkl" localSheetId="0">#REF!</definedName>
    <definedName name="sdjfkl">#REF!</definedName>
    <definedName name="SDJI" localSheetId="0">#REF!</definedName>
    <definedName name="SDJI">#REF!</definedName>
    <definedName name="SFE3F">[0]!SFE3F</definedName>
    <definedName name="SFN">[0]!SFN</definedName>
    <definedName name="SHDKH" localSheetId="0">[0]!영광원자력5,'[26]6호기'!$A$1</definedName>
    <definedName name="SHDKH">[0]!영광원자력5,'[26]6호기'!$A$1</definedName>
    <definedName name="shkdlhnm" localSheetId="0">[0]!영광원자력5,'[26]6호기'!$A$1</definedName>
    <definedName name="shkdlhnm">[0]!영광원자력5,'[26]6호기'!$A$1</definedName>
    <definedName name="SIGCK1">[12]설계조건!$H$33</definedName>
    <definedName name="SIGY1">[12]설계조건!$H$35</definedName>
    <definedName name="size" localSheetId="0">#REF!</definedName>
    <definedName name="size">#REF!</definedName>
    <definedName name="sjrhei" localSheetId="0">#REF!</definedName>
    <definedName name="sjrhei">#REF!</definedName>
    <definedName name="SK" localSheetId="0">#REF!</definedName>
    <definedName name="SK">#REF!</definedName>
    <definedName name="skadjf" localSheetId="0">#REF!</definedName>
    <definedName name="skadjf">#REF!</definedName>
    <definedName name="SKE" localSheetId="0">#REF!</definedName>
    <definedName name="SKE">#REF!</definedName>
    <definedName name="SPP_백__PIPE_100A_단중" localSheetId="0">#REF!</definedName>
    <definedName name="SPP_백__PIPE_100A_단중">#REF!</definedName>
    <definedName name="SPP_백__PIPE_125A_단중" localSheetId="0">#REF!</definedName>
    <definedName name="SPP_백__PIPE_125A_단중">#REF!</definedName>
    <definedName name="SPP_백__PIPE_150A_단중" localSheetId="0">#REF!</definedName>
    <definedName name="SPP_백__PIPE_150A_단중">#REF!</definedName>
    <definedName name="SPP_백__PIPE_15A_단중" localSheetId="0">#REF!</definedName>
    <definedName name="SPP_백__PIPE_15A_단중">#REF!</definedName>
    <definedName name="SPP_백__PIPE_200A_단중" localSheetId="0">#REF!</definedName>
    <definedName name="SPP_백__PIPE_200A_단중">#REF!</definedName>
    <definedName name="SPP_백__PIPE_20A_단중" localSheetId="0">#REF!</definedName>
    <definedName name="SPP_백__PIPE_20A_단중">#REF!</definedName>
    <definedName name="SPP_백__PIPE_250A_단중" localSheetId="0">#REF!</definedName>
    <definedName name="SPP_백__PIPE_250A_단중">#REF!</definedName>
    <definedName name="SPP_백__PIPE_25A_단중" localSheetId="0">#REF!</definedName>
    <definedName name="SPP_백__PIPE_25A_단중">#REF!</definedName>
    <definedName name="SPP_백__PIPE_300A_단중" localSheetId="0">#REF!</definedName>
    <definedName name="SPP_백__PIPE_300A_단중">#REF!</definedName>
    <definedName name="SPP_백__PIPE_32A_단중" localSheetId="0">#REF!</definedName>
    <definedName name="SPP_백__PIPE_32A_단중">#REF!</definedName>
    <definedName name="SPP_백__PIPE_350A_단중" localSheetId="0">#REF!</definedName>
    <definedName name="SPP_백__PIPE_350A_단중">#REF!</definedName>
    <definedName name="SPP_백__PIPE_400A_단중" localSheetId="0">#REF!</definedName>
    <definedName name="SPP_백__PIPE_400A_단중">#REF!</definedName>
    <definedName name="SPP_백__PIPE_40A_단중" localSheetId="0">#REF!</definedName>
    <definedName name="SPP_백__PIPE_40A_단중">#REF!</definedName>
    <definedName name="SPP_백__PIPE_450A_단중" localSheetId="0">#REF!</definedName>
    <definedName name="SPP_백__PIPE_450A_단중">#REF!</definedName>
    <definedName name="SPP_백__PIPE_500A_단중" localSheetId="0">#REF!</definedName>
    <definedName name="SPP_백__PIPE_500A_단중">#REF!</definedName>
    <definedName name="SPP_백__PIPE_50A_단중" localSheetId="0">#REF!</definedName>
    <definedName name="SPP_백__PIPE_50A_단중">#REF!</definedName>
    <definedName name="SPP_백__PIPE_65A_단중" localSheetId="0">#REF!</definedName>
    <definedName name="SPP_백__PIPE_65A_단중">#REF!</definedName>
    <definedName name="SPP_백__PIPE_80A_단중" localSheetId="0">#REF!</definedName>
    <definedName name="SPP_백__PIPE_80A_단중">#REF!</definedName>
    <definedName name="SPPS_PIPE_100A_40S_단중" localSheetId="0">#REF!</definedName>
    <definedName name="SPPS_PIPE_100A_40S_단중">#REF!</definedName>
    <definedName name="SPPS_PIPE_125A_40S_단중" localSheetId="0">#REF!</definedName>
    <definedName name="SPPS_PIPE_125A_40S_단중">#REF!</definedName>
    <definedName name="SPPS_PIPE_150A_40S_단중" localSheetId="0">#REF!</definedName>
    <definedName name="SPPS_PIPE_150A_40S_단중">#REF!</definedName>
    <definedName name="SPPS_PIPE_15A_40S_단중" localSheetId="0">#REF!</definedName>
    <definedName name="SPPS_PIPE_15A_40S_단중">#REF!</definedName>
    <definedName name="SPPS_PIPE_200A_40S_단중" localSheetId="0">#REF!</definedName>
    <definedName name="SPPS_PIPE_200A_40S_단중">#REF!</definedName>
    <definedName name="SPPS_PIPE_20A_40S_단중" localSheetId="0">#REF!</definedName>
    <definedName name="SPPS_PIPE_20A_40S_단중">#REF!</definedName>
    <definedName name="SPPS_PIPE_250A_40S_단중" localSheetId="0">#REF!</definedName>
    <definedName name="SPPS_PIPE_250A_40S_단중">#REF!</definedName>
    <definedName name="SPPS_PIPE_25A_40S_단중" localSheetId="0">#REF!</definedName>
    <definedName name="SPPS_PIPE_25A_40S_단중">#REF!</definedName>
    <definedName name="SPPS_PIPE_300A_40S_단중" localSheetId="0">#REF!</definedName>
    <definedName name="SPPS_PIPE_300A_40S_단중">#REF!</definedName>
    <definedName name="SPPS_PIPE_32A_40S_단중" localSheetId="0">#REF!</definedName>
    <definedName name="SPPS_PIPE_32A_40S_단중">#REF!</definedName>
    <definedName name="SPPS_PIPE_350A_40S_단중" localSheetId="0">#REF!</definedName>
    <definedName name="SPPS_PIPE_350A_40S_단중">#REF!</definedName>
    <definedName name="SPPS_PIPE_400A_40S_단중" localSheetId="0">#REF!</definedName>
    <definedName name="SPPS_PIPE_400A_40S_단중">#REF!</definedName>
    <definedName name="SPPS_PIPE_40A_40S_단중" localSheetId="0">#REF!</definedName>
    <definedName name="SPPS_PIPE_40A_40S_단중">#REF!</definedName>
    <definedName name="SPPS_PIPE_450A_40S_단중" localSheetId="0">#REF!</definedName>
    <definedName name="SPPS_PIPE_450A_40S_단중">#REF!</definedName>
    <definedName name="SPPS_PIPE_500A_40S_단중" localSheetId="0">#REF!</definedName>
    <definedName name="SPPS_PIPE_500A_40S_단중">#REF!</definedName>
    <definedName name="SPPS_PIPE_50A_40S_단중" localSheetId="0">#REF!</definedName>
    <definedName name="SPPS_PIPE_50A_40S_단중">#REF!</definedName>
    <definedName name="SPPS_PIPE_65A_40S_단중" localSheetId="0">#REF!</definedName>
    <definedName name="SPPS_PIPE_65A_40S_단중">#REF!</definedName>
    <definedName name="SPPS_PIPE_80A_40S_단중" localSheetId="0">#REF!</definedName>
    <definedName name="SPPS_PIPE_80A_40S_단중">#REF!</definedName>
    <definedName name="ss">[0]!ss</definedName>
    <definedName name="SSec2MMax">[12]부재력정리!$I$30</definedName>
    <definedName name="SSec2MMin">[12]부재력정리!$I$31</definedName>
    <definedName name="SSec7MMax">[12]부재력정리!$I$40</definedName>
    <definedName name="SSec7MMin">[12]부재력정리!$I$41</definedName>
    <definedName name="sss" hidden="1">{#N/A,#N/A,FALSE,"전력간선"}</definedName>
    <definedName name="ssss" localSheetId="0">[0]!영광원자력5,'[26]6호기'!$A$1</definedName>
    <definedName name="ssss">[0]!영광원자력5,'[26]6호기'!$A$1</definedName>
    <definedName name="sssssssssss" localSheetId="0">[3]misc!#REF!</definedName>
    <definedName name="sssssssssss">[3]misc!#REF!</definedName>
    <definedName name="ssssssssssssssss" localSheetId="0">[3]misc!#REF!</definedName>
    <definedName name="ssssssssssssssss">[3]misc!#REF!</definedName>
    <definedName name="sssssssssssssssss" localSheetId="0">[3]misc!#REF!</definedName>
    <definedName name="sssssssssssssssss">[3]misc!#REF!</definedName>
    <definedName name="sssssssssssssssssssssssss" localSheetId="0">[3]misc!#REF!</definedName>
    <definedName name="sssssssssssssssssssssssss">[3]misc!#REF!</definedName>
    <definedName name="ssssssssssssssssssssssssssss" localSheetId="0">[3]misc!#REF!</definedName>
    <definedName name="ssssssssssssssssssssssssssss">[3]misc!#REF!</definedName>
    <definedName name="sssssssssssssssssssssssssssssss" localSheetId="0">[3]misc!#REF!</definedName>
    <definedName name="sssssssssssssssssssssssssssssss">[3]misc!#REF!</definedName>
    <definedName name="ssssssssssssssssssssssssssssssss" localSheetId="0">[3]misc!#REF!</definedName>
    <definedName name="ssssssssssssssssssssssssssssssss">[3]misc!#REF!</definedName>
    <definedName name="sssssssssssssssssssssssssssssssssssssss" localSheetId="0">[3]misc!#REF!</definedName>
    <definedName name="sssssssssssssssssssssssssssssssssssssss">[3]misc!#REF!</definedName>
    <definedName name="sssssssssssssssssssssssssssssssssssssssssssssssssssss" localSheetId="0">[3]misc!#REF!</definedName>
    <definedName name="sssssssssssssssssssssssssssssssssssssssssssssssssssss">[3]misc!#REF!</definedName>
    <definedName name="sssssssssssssssssssssssssssssssssssssssssssssssssssssssssssss" localSheetId="0">[3]misc!#REF!</definedName>
    <definedName name="sssssssssssssssssssssssssssssssssssssssssssssssssssssssssssss">[3]misc!#REF!</definedName>
    <definedName name="STATIONA1" localSheetId="0">#REF!</definedName>
    <definedName name="STATIONA1">#REF!</definedName>
    <definedName name="stiff_pl" localSheetId="0">#REF!</definedName>
    <definedName name="stiff_pl">#REF!</definedName>
    <definedName name="STS_PIPE_100A_10S_단중" localSheetId="0">#REF!</definedName>
    <definedName name="STS_PIPE_100A_10S_단중">#REF!</definedName>
    <definedName name="STS_PIPE_10A_10S_단중" localSheetId="0">#REF!</definedName>
    <definedName name="STS_PIPE_10A_10S_단중">#REF!</definedName>
    <definedName name="STS_PIPE_125A_10S_단중" localSheetId="0">#REF!</definedName>
    <definedName name="STS_PIPE_125A_10S_단중">#REF!</definedName>
    <definedName name="STS_PIPE_150A_10S_단중" localSheetId="0">#REF!</definedName>
    <definedName name="STS_PIPE_150A_10S_단중">#REF!</definedName>
    <definedName name="STS_PIPE_15A_10S_단중" localSheetId="0">#REF!</definedName>
    <definedName name="STS_PIPE_15A_10S_단중">#REF!</definedName>
    <definedName name="STS_PIPE_200A_10S_단중" localSheetId="0">#REF!</definedName>
    <definedName name="STS_PIPE_200A_10S_단중">#REF!</definedName>
    <definedName name="STS_PIPE_20A_10S_단중" localSheetId="0">#REF!</definedName>
    <definedName name="STS_PIPE_20A_10S_단중">#REF!</definedName>
    <definedName name="STS_PIPE_250A_10S_단중" localSheetId="0">#REF!</definedName>
    <definedName name="STS_PIPE_250A_10S_단중">#REF!</definedName>
    <definedName name="STS_PIPE_25A_10S_단중" localSheetId="0">#REF!</definedName>
    <definedName name="STS_PIPE_25A_10S_단중">#REF!</definedName>
    <definedName name="STS_PIPE_300A_10S_단중" localSheetId="0">#REF!</definedName>
    <definedName name="STS_PIPE_300A_10S_단중">#REF!</definedName>
    <definedName name="STS_PIPE_32A_10S_단중" localSheetId="0">#REF!</definedName>
    <definedName name="STS_PIPE_32A_10S_단중">#REF!</definedName>
    <definedName name="STS_PIPE_350A_10S_단중" localSheetId="0">#REF!</definedName>
    <definedName name="STS_PIPE_350A_10S_단중">#REF!</definedName>
    <definedName name="STS_PIPE_400A_10S_단중" localSheetId="0">#REF!</definedName>
    <definedName name="STS_PIPE_400A_10S_단중">#REF!</definedName>
    <definedName name="STS_PIPE_40A_10S_단중" localSheetId="0">#REF!</definedName>
    <definedName name="STS_PIPE_40A_10S_단중">#REF!</definedName>
    <definedName name="STS_PIPE_50A_10S_단중" localSheetId="0">#REF!</definedName>
    <definedName name="STS_PIPE_50A_10S_단중">#REF!</definedName>
    <definedName name="STS_PIPE_65A_10S_단중" localSheetId="0">#REF!</definedName>
    <definedName name="STS_PIPE_65A_10S_단중">#REF!</definedName>
    <definedName name="STS_PIPE_80A_10S_단중" localSheetId="0">#REF!</definedName>
    <definedName name="STS_PIPE_80A_10S_단중">#REF!</definedName>
    <definedName name="STS_PIPE_90A_10S_단중" localSheetId="0">#REF!</definedName>
    <definedName name="STS_PIPE_90A_10S_단중">#REF!</definedName>
    <definedName name="SubDic" localSheetId="0">#REF!</definedName>
    <definedName name="SubDic">#REF!</definedName>
    <definedName name="SUM">#N/A</definedName>
    <definedName name="sumif">[0]!sumif</definedName>
    <definedName name="SV" localSheetId="0">#REF!</definedName>
    <definedName name="SV">#REF!</definedName>
    <definedName name="SWL" localSheetId="0">#REF!</definedName>
    <definedName name="SWL">#REF!</definedName>
    <definedName name="SWR" localSheetId="0">#REF!</definedName>
    <definedName name="SWR">#REF!</definedName>
    <definedName name="T1S" localSheetId="0">#REF!</definedName>
    <definedName name="T1S">#REF!</definedName>
    <definedName name="T2S" localSheetId="0">#REF!</definedName>
    <definedName name="T2S">#REF!</definedName>
    <definedName name="T3S" localSheetId="0">#REF!</definedName>
    <definedName name="T3S">#REF!</definedName>
    <definedName name="TABLE" localSheetId="0">#REF!</definedName>
    <definedName name="TABLE">#REF!</definedName>
    <definedName name="TABLE_14" localSheetId="0">#REF!</definedName>
    <definedName name="TABLE_14">#REF!</definedName>
    <definedName name="TABLE_15" localSheetId="0">#REF!</definedName>
    <definedName name="TABLE_15">#REF!</definedName>
    <definedName name="TABLE_2" localSheetId="0">#REF!</definedName>
    <definedName name="TABLE_2">#REF!</definedName>
    <definedName name="TABLE_23" localSheetId="0">#REF!</definedName>
    <definedName name="TABLE_23">#REF!</definedName>
    <definedName name="TABLE_24" localSheetId="0">#REF!</definedName>
    <definedName name="TABLE_24">#REF!</definedName>
    <definedName name="TABLE_25" localSheetId="0">#REF!</definedName>
    <definedName name="TABLE_25">#REF!</definedName>
    <definedName name="TABLE_26" localSheetId="0">#REF!</definedName>
    <definedName name="TABLE_26">#REF!</definedName>
    <definedName name="TABLE_27" localSheetId="0">#REF!</definedName>
    <definedName name="TABLE_27">#REF!</definedName>
    <definedName name="TABLE_28" localSheetId="0">#REF!</definedName>
    <definedName name="TABLE_28">#REF!</definedName>
    <definedName name="TABLE_29" localSheetId="0">#REF!</definedName>
    <definedName name="TABLE_29">#REF!</definedName>
    <definedName name="TABLE_30" localSheetId="0">#REF!</definedName>
    <definedName name="TABLE_30">#REF!</definedName>
    <definedName name="TABLE_31" localSheetId="0">#REF!</definedName>
    <definedName name="TABLE_31">#REF!</definedName>
    <definedName name="TABLE_32" localSheetId="0">#REF!</definedName>
    <definedName name="TABLE_32">#REF!</definedName>
    <definedName name="TABLE_33" localSheetId="0">#REF!</definedName>
    <definedName name="TABLE_33">#REF!</definedName>
    <definedName name="TABLE_34" localSheetId="0">#REF!</definedName>
    <definedName name="TABLE_34">#REF!</definedName>
    <definedName name="TABLE_35" localSheetId="0">#REF!</definedName>
    <definedName name="TABLE_35">#REF!</definedName>
    <definedName name="TABLE_36" localSheetId="0">#REF!</definedName>
    <definedName name="TABLE_36">#REF!</definedName>
    <definedName name="TABLE_37" localSheetId="0">#REF!</definedName>
    <definedName name="TABLE_37">#REF!</definedName>
    <definedName name="TABLE_38" localSheetId="0">#REF!</definedName>
    <definedName name="TABLE_38">#REF!</definedName>
    <definedName name="TABLE_39" localSheetId="0">#REF!</definedName>
    <definedName name="TABLE_39">#REF!</definedName>
    <definedName name="TABLE_40" localSheetId="0">#REF!</definedName>
    <definedName name="TABLE_40">#REF!</definedName>
    <definedName name="TABLE_41" localSheetId="0">#REF!</definedName>
    <definedName name="TABLE_41">#REF!</definedName>
    <definedName name="TABLE_42" localSheetId="0">#REF!</definedName>
    <definedName name="TABLE_42">#REF!</definedName>
    <definedName name="TABLE_43" localSheetId="0">#REF!</definedName>
    <definedName name="TABLE_43">#REF!</definedName>
    <definedName name="TABLE_44" localSheetId="0">#REF!</definedName>
    <definedName name="TABLE_44">#REF!</definedName>
    <definedName name="TABLE_45" localSheetId="0">#REF!</definedName>
    <definedName name="TABLE_45">#REF!</definedName>
    <definedName name="TABLE_46" localSheetId="0">#REF!</definedName>
    <definedName name="TABLE_46">#REF!</definedName>
    <definedName name="TABLE_47" localSheetId="0">#REF!</definedName>
    <definedName name="TABLE_47">#REF!</definedName>
    <definedName name="TABLE_48" localSheetId="0">#REF!</definedName>
    <definedName name="TABLE_48">#REF!</definedName>
    <definedName name="TABLE_49" localSheetId="0">#REF!</definedName>
    <definedName name="TABLE_49">#REF!</definedName>
    <definedName name="TABLE_50" localSheetId="0">#REF!</definedName>
    <definedName name="TABLE_50">#REF!</definedName>
    <definedName name="TABLE_51" localSheetId="0">#REF!</definedName>
    <definedName name="TABLE_51">#REF!</definedName>
    <definedName name="TABLE_52" localSheetId="0">#REF!</definedName>
    <definedName name="TABLE_52">#REF!</definedName>
    <definedName name="TABLE_53" localSheetId="0">#REF!</definedName>
    <definedName name="TABLE_53">#REF!</definedName>
    <definedName name="TABLE_54" localSheetId="0">#REF!</definedName>
    <definedName name="TABLE_54">#REF!</definedName>
    <definedName name="TABLE_55" localSheetId="0">#REF!</definedName>
    <definedName name="TABLE_55">#REF!</definedName>
    <definedName name="TABLE_56" localSheetId="0">#REF!</definedName>
    <definedName name="TABLE_56">#REF!</definedName>
    <definedName name="TABLE_57" localSheetId="0">#REF!</definedName>
    <definedName name="TABLE_57">#REF!</definedName>
    <definedName name="TABLE_58" localSheetId="0">#REF!</definedName>
    <definedName name="TABLE_58">#REF!</definedName>
    <definedName name="TABLE_59" localSheetId="0">#REF!</definedName>
    <definedName name="TABLE_59">#REF!</definedName>
    <definedName name="TABLE_60" localSheetId="0">#REF!</definedName>
    <definedName name="TABLE_60">#REF!</definedName>
    <definedName name="TABLE_61" localSheetId="0">#REF!</definedName>
    <definedName name="TABLE_61">#REF!</definedName>
    <definedName name="TABLE_62" localSheetId="0">#REF!</definedName>
    <definedName name="TABLE_62">#REF!</definedName>
    <definedName name="TABLE_63" localSheetId="0">#REF!</definedName>
    <definedName name="TABLE_63">#REF!</definedName>
    <definedName name="TABLE_64" localSheetId="0">#REF!</definedName>
    <definedName name="TABLE_64">#REF!</definedName>
    <definedName name="TABLE_65" localSheetId="0">#REF!</definedName>
    <definedName name="TABLE_65">#REF!</definedName>
    <definedName name="TABLE_66" localSheetId="0">#REF!</definedName>
    <definedName name="TABLE_66">#REF!</definedName>
    <definedName name="TABLE_67" localSheetId="0">#REF!</definedName>
    <definedName name="TABLE_67">#REF!</definedName>
    <definedName name="TABLE_68" localSheetId="0">#REF!</definedName>
    <definedName name="TABLE_68">#REF!</definedName>
    <definedName name="TABLE_69" localSheetId="0">#REF!</definedName>
    <definedName name="TABLE_69">#REF!</definedName>
    <definedName name="TB">[11]INPUT!$H$16</definedName>
    <definedName name="thergfe" localSheetId="0">[3]misc!#REF!</definedName>
    <definedName name="thergfe">[3]misc!#REF!</definedName>
    <definedName name="thergfw" localSheetId="0">[3]misc!#REF!</definedName>
    <definedName name="thergfw">[3]misc!#REF!</definedName>
    <definedName name="thgre" localSheetId="0">[3]misc!#REF!</definedName>
    <definedName name="thgre">[3]misc!#REF!</definedName>
    <definedName name="thgrf" localSheetId="0">[3]misc!#REF!</definedName>
    <definedName name="thgrf">[3]misc!#REF!</definedName>
    <definedName name="thgrfe" localSheetId="0">[3]misc!#REF!</definedName>
    <definedName name="thgrfe">[3]misc!#REF!</definedName>
    <definedName name="thgrfr" localSheetId="0">[3]misc!#REF!</definedName>
    <definedName name="thgrfr">[3]misc!#REF!</definedName>
    <definedName name="thgrsfds" localSheetId="0">[3]misc!#REF!</definedName>
    <definedName name="thgrsfds">[3]misc!#REF!</definedName>
    <definedName name="thrgsefd" localSheetId="0">[3]misc!#REF!</definedName>
    <definedName name="thrgsefd">[3]misc!#REF!</definedName>
    <definedName name="thrgsf" localSheetId="0">[3]misc!#REF!</definedName>
    <definedName name="thrgsf">[3]misc!#REF!</definedName>
    <definedName name="TITLE_AEAR">[60]우수공!$A$1:$IV$3,[60]우수공!$A$1:$D$65536</definedName>
    <definedName name="title_print" localSheetId="0">#REF!</definedName>
    <definedName name="title_print">#REF!</definedName>
    <definedName name="title_printed" localSheetId="0">#REF!</definedName>
    <definedName name="title_printed">#REF!</definedName>
    <definedName name="tkdtn" localSheetId="0">#REF!</definedName>
    <definedName name="tkdtn">#REF!</definedName>
    <definedName name="TLCST" localSheetId="0">#REF!</definedName>
    <definedName name="TLCST">#REF!</definedName>
    <definedName name="TMD" localSheetId="0">#REF!</definedName>
    <definedName name="TMD">#REF!</definedName>
    <definedName name="TMO" localSheetId="0">#REF!</definedName>
    <definedName name="TMO">#REF!</definedName>
    <definedName name="TR" localSheetId="0">#REF!</definedName>
    <definedName name="TR">#REF!</definedName>
    <definedName name="trytjuyki" localSheetId="0">[3]misc!#REF!</definedName>
    <definedName name="trytjuyki">[3]misc!#REF!</definedName>
    <definedName name="TT">[11]INPUT!$H$14</definedName>
    <definedName name="TTT" localSheetId="0">#REF!</definedName>
    <definedName name="TTT">#REF!</definedName>
    <definedName name="ttunybt" localSheetId="0">[3]misc!#REF!</definedName>
    <definedName name="ttunybt">[3]misc!#REF!</definedName>
    <definedName name="TW" localSheetId="0">#REF!</definedName>
    <definedName name="TW">#REF!</definedName>
    <definedName name="TWL" localSheetId="0">#REF!</definedName>
    <definedName name="TWL">#REF!</definedName>
    <definedName name="TWR" localSheetId="0">#REF!</definedName>
    <definedName name="TWR">#REF!</definedName>
    <definedName name="tyhtgrf" localSheetId="0">[3]misc!#REF!</definedName>
    <definedName name="tyhtgrf">[3]misc!#REF!</definedName>
    <definedName name="type1단가" localSheetId="0">#REF!</definedName>
    <definedName name="type1단가">#REF!</definedName>
    <definedName name="U" localSheetId="0">[61]대치판정!#REF!</definedName>
    <definedName name="U">[61]대치판정!#REF!</definedName>
    <definedName name="ujtyhtg" localSheetId="0">[3]misc!#REF!</definedName>
    <definedName name="ujtyhtg">[3]misc!#REF!</definedName>
    <definedName name="UL" localSheetId="0">[29]을!#REF!</definedName>
    <definedName name="UL">[29]을!#REF!</definedName>
    <definedName name="UNITA" localSheetId="0">[15]부하계산서!#REF!</definedName>
    <definedName name="UNITA">[15]부하계산서!#REF!</definedName>
    <definedName name="UNITAA" localSheetId="0">[15]부하계산서!#REF!</definedName>
    <definedName name="UNITAA">[15]부하계산서!#REF!</definedName>
    <definedName name="UNITB" localSheetId="0">[15]부하계산서!#REF!</definedName>
    <definedName name="UNITB">[15]부하계산서!#REF!</definedName>
    <definedName name="UNITBB" localSheetId="0">[15]부하계산서!#REF!</definedName>
    <definedName name="UNITBB">[15]부하계산서!#REF!</definedName>
    <definedName name="UNITC" localSheetId="0">[15]부하계산서!#REF!</definedName>
    <definedName name="UNITC">[15]부하계산서!#REF!</definedName>
    <definedName name="UNITC1" localSheetId="0">[15]부하계산서!#REF!</definedName>
    <definedName name="UNITC1">[15]부하계산서!#REF!</definedName>
    <definedName name="UNITCA" localSheetId="0">[15]부하계산서!#REF!</definedName>
    <definedName name="UNITCA">[15]부하계산서!#REF!</definedName>
    <definedName name="UNITD" localSheetId="0">[15]부하계산서!#REF!</definedName>
    <definedName name="UNITD">[15]부하계산서!#REF!</definedName>
    <definedName name="UNITDA" localSheetId="0">[15]부하계산서!#REF!</definedName>
    <definedName name="UNITDA">[15]부하계산서!#REF!</definedName>
    <definedName name="UPSR" localSheetId="0">[15]부하계산서!#REF!</definedName>
    <definedName name="UPSR">[15]부하계산서!#REF!</definedName>
    <definedName name="utjyhrtdf" localSheetId="0">[3]misc!#REF!</definedName>
    <definedName name="utjyhrtdf">[3]misc!#REF!</definedName>
    <definedName name="utjyrhtgdr" localSheetId="0">[3]misc!#REF!</definedName>
    <definedName name="utjyrhtgdr">[3]misc!#REF!</definedName>
    <definedName name="uyjnhbtv" localSheetId="0">[3]misc!#REF!</definedName>
    <definedName name="uyjnhbtv">[3]misc!#REF!</definedName>
    <definedName name="U형수로">'[62]집수정(600-700)'!$P$4</definedName>
    <definedName name="V">#N/A</definedName>
    <definedName name="VAFP" localSheetId="0">#REF!</definedName>
    <definedName name="VAFP">#REF!</definedName>
    <definedName name="VBV" localSheetId="0">#REF!</definedName>
    <definedName name="VBV">#REF!</definedName>
    <definedName name="VCR" localSheetId="0">#REF!</definedName>
    <definedName name="VCR">#REF!</definedName>
    <definedName name="vdfeioa">[0]!vdfeioa</definedName>
    <definedName name="VDSVP" localSheetId="0">#REF!</definedName>
    <definedName name="VDSVP">#REF!</definedName>
    <definedName name="veijo" localSheetId="0">[0]!영광원자력5,'[26]6호기'!$A$1</definedName>
    <definedName name="veijo">[0]!영광원자력5,'[26]6호기'!$A$1</definedName>
    <definedName name="vfdajiomn">[0]!vfdajiomn</definedName>
    <definedName name="vfdiao">[0]!vfdiao</definedName>
    <definedName name="vfieoa">[0]!vfieoa</definedName>
    <definedName name="vfjgir">[0]!vfjgir</definedName>
    <definedName name="vfvifn">[0]!vfvifn</definedName>
    <definedName name="VHAF" localSheetId="0">#REF!</definedName>
    <definedName name="VHAF">#REF!</definedName>
    <definedName name="VHMF" localSheetId="0">#REF!</definedName>
    <definedName name="VHMF">#REF!</definedName>
    <definedName name="vifdo" localSheetId="0">[0]!영광원자력5,'[26]6호기'!$A$1</definedName>
    <definedName name="vifdo">[0]!영광원자력5,'[26]6호기'!$A$1</definedName>
    <definedName name="vifo">[0]!vifo</definedName>
    <definedName name="vio">[0]!vio</definedName>
    <definedName name="viohio" localSheetId="0">[0]!영광원자력5,'[26]6호기'!$A$1</definedName>
    <definedName name="viohio">[0]!영광원자력5,'[26]6호기'!$A$1</definedName>
    <definedName name="vjfaio">[0]!vjfaio</definedName>
    <definedName name="vjfioanvfo">[0]!vjfioanvfo</definedName>
    <definedName name="vjifaedo">[0]!vjifaedo</definedName>
    <definedName name="vjifaojhi">[0]!vjifaojhi</definedName>
    <definedName name="vjifdao" localSheetId="0">[0]!영광원자력5,'[26]6호기'!$A$1</definedName>
    <definedName name="vjifdao">[0]!영광원자력5,'[26]6호기'!$A$1</definedName>
    <definedName name="vjifohgf">[0]!vjifohgf</definedName>
    <definedName name="vjion">[0]!vjion</definedName>
    <definedName name="vkae">[0]!vkae</definedName>
    <definedName name="VMF" localSheetId="0">#REF!</definedName>
    <definedName name="VMF">#REF!</definedName>
    <definedName name="VMOTOR" localSheetId="0">#REF!</definedName>
    <definedName name="VMOTOR">#REF!</definedName>
    <definedName name="vnfoajnivovioen">[0]!vnfoajnivovioen</definedName>
    <definedName name="VPUMP" localSheetId="0">#REF!</definedName>
    <definedName name="VPUMP">#REF!</definedName>
    <definedName name="VSV" localSheetId="0">#REF!</definedName>
    <definedName name="VSV">#REF!</definedName>
    <definedName name="VV" localSheetId="0">#REF!</definedName>
    <definedName name="VV">#REF!</definedName>
    <definedName name="VVAFP" localSheetId="0">#REF!</definedName>
    <definedName name="VVAFP">#REF!</definedName>
    <definedName name="VVMF" localSheetId="0">#REF!</definedName>
    <definedName name="VVMF">#REF!</definedName>
    <definedName name="VVV" localSheetId="0">#REF!</definedName>
    <definedName name="VVV">#REF!</definedName>
    <definedName name="VWEI" localSheetId="0">#REF!</definedName>
    <definedName name="VWEI">#REF!</definedName>
    <definedName name="w" localSheetId="0">#REF!</definedName>
    <definedName name="w">#REF!</definedName>
    <definedName name="w4grs" localSheetId="0">[3]misc!#REF!</definedName>
    <definedName name="w4grs">[3]misc!#REF!</definedName>
    <definedName name="waergetr" localSheetId="0">[3]misc!#REF!</definedName>
    <definedName name="waergetr">[3]misc!#REF!</definedName>
    <definedName name="WE" localSheetId="0">[3]misc!#REF!</definedName>
    <definedName name="WE">[3]misc!#REF!</definedName>
    <definedName name="WEI" localSheetId="0">#REF!</definedName>
    <definedName name="WEI">#REF!</definedName>
    <definedName name="wesrgdggf" localSheetId="0">[3]misc!#REF!</definedName>
    <definedName name="wesrgdggf">[3]misc!#REF!</definedName>
    <definedName name="wessdd" localSheetId="0">#REF!</definedName>
    <definedName name="wessdd">#REF!</definedName>
    <definedName name="WL" localSheetId="0">#REF!</definedName>
    <definedName name="WL">#REF!</definedName>
    <definedName name="WON" localSheetId="0">[29]을!#REF!</definedName>
    <definedName name="WON">[29]을!#REF!</definedName>
    <definedName name="WQD" localSheetId="0">#REF!</definedName>
    <definedName name="WQD">#REF!</definedName>
    <definedName name="wqfggh" localSheetId="0">[3]misc!#REF!</definedName>
    <definedName name="wqfggh">[3]misc!#REF!</definedName>
    <definedName name="wqrwg4hr5teb" localSheetId="0">[3]misc!#REF!</definedName>
    <definedName name="wqrwg4hr5teb">[3]misc!#REF!</definedName>
    <definedName name="wrghtn" localSheetId="0">[3]misc!#REF!</definedName>
    <definedName name="wrghtn">[3]misc!#REF!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연동제." hidden="1">{#N/A,#N/A,TRUE,"총괄"}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RWREE" localSheetId="0">#REF!</definedName>
    <definedName name="WRWREE">#REF!</definedName>
    <definedName name="WSO" localSheetId="0">#REF!</definedName>
    <definedName name="WSO">#REF!</definedName>
    <definedName name="WW" localSheetId="0">#REF!</definedName>
    <definedName name="WW">#REF!</definedName>
    <definedName name="X" localSheetId="0">BlankMacro1</definedName>
    <definedName name="X">BlankMacro1</definedName>
    <definedName name="X9701D_일위대가_List" localSheetId="0">#REF!</definedName>
    <definedName name="X9701D_일위대가_List">#REF!</definedName>
    <definedName name="xgfbgf" localSheetId="0">[3]misc!#REF!</definedName>
    <definedName name="xgfbgf">[3]misc!#REF!</definedName>
    <definedName name="XHXH" localSheetId="0">#REF!</definedName>
    <definedName name="XHXH">#REF!</definedName>
    <definedName name="xxx" localSheetId="0">#REF!</definedName>
    <definedName name="xxx">#REF!</definedName>
    <definedName name="xzx" localSheetId="0">[3]misc!#REF!</definedName>
    <definedName name="xzx">[3]misc!#REF!</definedName>
    <definedName name="YHGFIYH">[0]!YHGFIYH</definedName>
    <definedName name="yhrtger" localSheetId="0">[3]misc!#REF!</definedName>
    <definedName name="yhrtger">[3]misc!#REF!</definedName>
    <definedName name="yhtgrf" localSheetId="0">[3]misc!#REF!</definedName>
    <definedName name="yhtgrf">[3]misc!#REF!</definedName>
    <definedName name="yhtgrfe" localSheetId="0">[3]misc!#REF!</definedName>
    <definedName name="yhtgrfe">[3]misc!#REF!</definedName>
    <definedName name="YJ" localSheetId="0">#REF!</definedName>
    <definedName name="YJ">#REF!</definedName>
    <definedName name="yjhtgrf" localSheetId="0">[3]misc!#REF!</definedName>
    <definedName name="yjhtgrf">[3]misc!#REF!</definedName>
    <definedName name="yjrhtgr" localSheetId="0">[3]misc!#REF!</definedName>
    <definedName name="yjrhtgr">[3]misc!#REF!</definedName>
    <definedName name="yjrhtgrfe" localSheetId="0">[3]misc!#REF!</definedName>
    <definedName name="yjrhtgrfe">[3]misc!#REF!</definedName>
    <definedName name="yjrthergsfe" localSheetId="0">[3]misc!#REF!</definedName>
    <definedName name="yjrthergsfe">[3]misc!#REF!</definedName>
    <definedName name="yujth" localSheetId="0">[3]misc!#REF!</definedName>
    <definedName name="yujth">[3]misc!#REF!</definedName>
    <definedName name="yuki" localSheetId="0">[3]misc!#REF!</definedName>
    <definedName name="yuki">[3]misc!#REF!</definedName>
    <definedName name="Z" localSheetId="0">BlankMacro1</definedName>
    <definedName name="Z">BlankMacro1</definedName>
    <definedName name="zsdx" localSheetId="0">[3]misc!#REF!</definedName>
    <definedName name="zsdx">[3]misc!#REF!</definedName>
    <definedName name="zxv" localSheetId="0">[3]misc!#REF!</definedName>
    <definedName name="zxv">[3]misc!#REF!</definedName>
    <definedName name="zz" localSheetId="0">#REF!</definedName>
    <definedName name="zz">#REF!</definedName>
    <definedName name="zzzz" localSheetId="0">[3]misc!#REF!</definedName>
    <definedName name="zzzz">[3]misc!#REF!</definedName>
    <definedName name="zzzzzz" localSheetId="0">[3]misc!#REF!</definedName>
    <definedName name="zzzzzz">[3]misc!#REF!</definedName>
    <definedName name="zzzzzzzzz" localSheetId="0">[3]misc!#REF!</definedName>
    <definedName name="zzzzzzzzz">[3]misc!#REF!</definedName>
    <definedName name="zzzzzzzzzzzzzzzzz" localSheetId="0">[3]misc!#REF!</definedName>
    <definedName name="zzzzzzzzzzzzzzzzz">[3]misc!#REF!</definedName>
    <definedName name="zzzzzzzzzzzzzzzzzzz" localSheetId="0">[3]misc!#REF!</definedName>
    <definedName name="zzzzzzzzzzzzzzzzzzz">[3]misc!#REF!</definedName>
    <definedName name="zzzzzzzzzzzzzzzzzzzz" localSheetId="0">[3]misc!#REF!</definedName>
    <definedName name="zzzzzzzzzzzzzzzzzzzz">[3]misc!#REF!</definedName>
    <definedName name="zzzzzzzzzzzzzzzzzzzzzzzz" localSheetId="0">[3]misc!#REF!</definedName>
    <definedName name="zzzzzzzzzzzzzzzzzzzzzzzz">[3]misc!#REF!</definedName>
    <definedName name="zzzzzzzzzzzzzzzzzzzzzzzzz" localSheetId="0">[3]misc!#REF!</definedName>
    <definedName name="zzzzzzzzzzzzzzzzzzzzzzzzz">[3]misc!#REF!</definedName>
    <definedName name="zzzzzzzzzzzzzzzzzzzzzzzzzz" localSheetId="0">[3]misc!#REF!</definedName>
    <definedName name="zzzzzzzzzzzzzzzzzzzzzzzzzz">[3]misc!#REF!</definedName>
    <definedName name="zzzzzzzzzzzzzzzzzzzzzzzzzzzz" localSheetId="0">[3]misc!#REF!</definedName>
    <definedName name="zzzzzzzzzzzzzzzzzzzzzzzzzzzz">[3]misc!#REF!</definedName>
    <definedName name="zzzzzzzzzzzzzzzzzzzzzzzzzzzzzz" localSheetId="0">[3]misc!#REF!</definedName>
    <definedName name="zzzzzzzzzzzzzzzzzzzzzzzzzzzzzz">[3]misc!#REF!</definedName>
    <definedName name="zzzzzzzzzzzzzzzzzzzzzzzzzzzzzzzz" localSheetId="0">[3]misc!#REF!</definedName>
    <definedName name="zzzzzzzzzzzzzzzzzzzzzzzzzzzzzzzz">[3]misc!#REF!</definedName>
    <definedName name="zzzzzzzzzzzzzzzzzzzzzzzzzzzzzzzzzzzzzz" localSheetId="0">[3]misc!#REF!</definedName>
    <definedName name="zzzzzzzzzzzzzzzzzzzzzzzzzzzzzzzzzzzzzz">[3]misc!#REF!</definedName>
    <definedName name="zzzzzzzzzzzzzzzzzzzzzzzzzzzzzzzzzzzzzzzzzzzzzzzzzzzzzzz" localSheetId="0">[3]misc!#REF!</definedName>
    <definedName name="zzzzzzzzzzzzzzzzzzzzzzzzzzzzzzzzzzzzzzzzzzzzzzzzzzzzzzz">[3]misc!#REF!</definedName>
    <definedName name="zzzzzzzzzzzzzzzzzzzzzzzzzzzzzzzzzzzzzzzzzzzzzzzzzzzzzzzzzzzzzzzzzzzzzzzzzzzzzzzzz" localSheetId="0">[3]misc!#REF!</definedName>
    <definedName name="zzzzzzzzzzzzzzzzzzzzzzzzzzzzzzzzzzzzzzzzzzzzzzzzzzzzzzzzzzzzzzzzzzzzzzzzzzzzzzzzz">[3]misc!#REF!</definedName>
    <definedName name="ㄱ" localSheetId="0">#REF!</definedName>
    <definedName name="ㄱ">#REF!</definedName>
    <definedName name="ㄱ25x25x3t_단중" localSheetId="0">#REF!</definedName>
    <definedName name="ㄱ25x25x3t_단중">#REF!</definedName>
    <definedName name="ㄱ30x30x5t_단중" localSheetId="0">#REF!</definedName>
    <definedName name="ㄱ30x30x5t_단중">#REF!</definedName>
    <definedName name="ㄱ40x40x5t_단중" localSheetId="0">#REF!</definedName>
    <definedName name="ㄱ40x40x5t_단중">#REF!</definedName>
    <definedName name="ㄱ50x50x6t_단중" localSheetId="0">#REF!</definedName>
    <definedName name="ㄱ50x50x6t_단중">#REF!</definedName>
    <definedName name="ㄱ60x60x6t_단중" localSheetId="0">#REF!</definedName>
    <definedName name="ㄱ60x60x6t_단중">#REF!</definedName>
    <definedName name="ㄱ65x65x6t_단중" localSheetId="0">#REF!</definedName>
    <definedName name="ㄱ65x65x6t_단중">#REF!</definedName>
    <definedName name="ㄱ75x75x9t_단중" localSheetId="0">#REF!</definedName>
    <definedName name="ㄱ75x75x9t_단중">#REF!</definedName>
    <definedName name="ㄱㄱ" hidden="1">{#N/A,#N/A,FALSE,"구조1"}</definedName>
    <definedName name="ㄱㄱㄱ" localSheetId="0">#REF!</definedName>
    <definedName name="ㄱㄱㄱ">#REF!</definedName>
    <definedName name="ㄱㄹ" localSheetId="0">BlankMacro1</definedName>
    <definedName name="ㄱㄹ">BlankMacro1</definedName>
    <definedName name="가" localSheetId="0">BlankMacro1</definedName>
    <definedName name="가">BlankMacro1</definedName>
    <definedName name="가구공사소계" localSheetId="0">#REF!</definedName>
    <definedName name="가구공사소계">#REF!</definedName>
    <definedName name="가나" localSheetId="0">BlankMacro1</definedName>
    <definedName name="가나">BlankMacro1</definedName>
    <definedName name="가라" localSheetId="0">#REF!</definedName>
    <definedName name="가라">#REF!</definedName>
    <definedName name="가링" localSheetId="0">#REF!</definedName>
    <definedName name="가링">#REF!</definedName>
    <definedName name="가설경비" localSheetId="0">#REF!</definedName>
    <definedName name="가설경비">#REF!</definedName>
    <definedName name="가설공사" localSheetId="0">#REF!</definedName>
    <definedName name="가설공사">#REF!</definedName>
    <definedName name="가설공사비" localSheetId="0">#REF!</definedName>
    <definedName name="가설공사비">#REF!</definedName>
    <definedName name="가설노무" localSheetId="0">#REF!</definedName>
    <definedName name="가설노무">#REF!</definedName>
    <definedName name="가설재료" localSheetId="0">#REF!</definedName>
    <definedName name="가설재료">#REF!</definedName>
    <definedName name="각종함" localSheetId="0">#REF!</definedName>
    <definedName name="각종함">#REF!</definedName>
    <definedName name="간노" localSheetId="0">#REF!</definedName>
    <definedName name="간노">#REF!</definedName>
    <definedName name="간노1" localSheetId="0">#REF!</definedName>
    <definedName name="간노1">#REF!</definedName>
    <definedName name="간노2" localSheetId="0">#REF!</definedName>
    <definedName name="간노2">#REF!</definedName>
    <definedName name="간노율">#N/A</definedName>
    <definedName name="간접노무비" localSheetId="0">#REF!</definedName>
    <definedName name="간접노무비">#REF!</definedName>
    <definedName name="간접노무비율" localSheetId="0">#REF!</definedName>
    <definedName name="간접노무비율">#REF!</definedName>
    <definedName name="간접재료비" localSheetId="0">#REF!</definedName>
    <definedName name="간접재료비">#REF!</definedName>
    <definedName name="갈빌1호" localSheetId="0">#REF!</definedName>
    <definedName name="갈빌1호">#REF!</definedName>
    <definedName name="갈빌2호" localSheetId="0">#REF!</definedName>
    <definedName name="갈빌2호">#REF!</definedName>
    <definedName name="갈빌3호" localSheetId="0">#REF!</definedName>
    <definedName name="갈빌3호">#REF!</definedName>
    <definedName name="감나무" localSheetId="0">#REF!</definedName>
    <definedName name="감나무">#REF!</definedName>
    <definedName name="감속" localSheetId="0">#REF!</definedName>
    <definedName name="감속">#REF!</definedName>
    <definedName name="감속턱수량" localSheetId="0">#REF!</definedName>
    <definedName name="감속턱수량">#REF!</definedName>
    <definedName name="갑" localSheetId="0">#REF!</definedName>
    <definedName name="갑">#REF!</definedName>
    <definedName name="갑지" localSheetId="0">[63]갑지!#REF!</definedName>
    <definedName name="갑지">[63]갑지!#REF!</definedName>
    <definedName name="갑지1">[23]산출내역서집계표!$D$3:$L$116</definedName>
    <definedName name="강당내역" localSheetId="0">#REF!</definedName>
    <definedName name="강당내역">#REF!</definedName>
    <definedName name="강의" localSheetId="0">#REF!</definedName>
    <definedName name="강의">#REF!</definedName>
    <definedName name="개나리" localSheetId="0">#REF!</definedName>
    <definedName name="개나리">#REF!</definedName>
    <definedName name="거" localSheetId="0">#REF!</definedName>
    <definedName name="거">#REF!</definedName>
    <definedName name="건설기계">[64]건설기계!$E$10:$V$401</definedName>
    <definedName name="건설기계운전기사" localSheetId="0">#REF!</definedName>
    <definedName name="건설기계운전기사">#REF!</definedName>
    <definedName name="건축" localSheetId="0">[0]!영광원자력5,'[26]6호기'!$A$1</definedName>
    <definedName name="건축">[0]!영광원자력5,'[26]6호기'!$A$1</definedName>
    <definedName name="건축원가" hidden="1">[65]전기!$B$4:$B$163</definedName>
    <definedName name="검___조___부" localSheetId="0">[66]노임단가!#REF!</definedName>
    <definedName name="검___조___부">[66]노임단가!#REF!</definedName>
    <definedName name="검사원">[0]!검사원</definedName>
    <definedName name="겉표지" localSheetId="0">#REF!</definedName>
    <definedName name="겉표지">#REF!</definedName>
    <definedName name="견적" localSheetId="1">#REF!</definedName>
    <definedName name="견적" localSheetId="0">#REF!</definedName>
    <definedName name="견적">#REF!</definedName>
    <definedName name="견적내역" localSheetId="0">#REF!</definedName>
    <definedName name="견적내역">#REF!</definedName>
    <definedName name="견적서" localSheetId="0">[67]원가계산!#REF!</definedName>
    <definedName name="견적서">[67]원가계산!#REF!</definedName>
    <definedName name="견적서1" localSheetId="0">#REF!</definedName>
    <definedName name="견적서1">#REF!</definedName>
    <definedName name="견적서2" localSheetId="0">#REF!</definedName>
    <definedName name="견적서2">#REF!</definedName>
    <definedName name="견적서3" localSheetId="0">#REF!</definedName>
    <definedName name="견적서3">#REF!</definedName>
    <definedName name="견적서4" localSheetId="0">#REF!</definedName>
    <definedName name="견적서4">#REF!</definedName>
    <definedName name="견적서5" localSheetId="0">#REF!</definedName>
    <definedName name="견적서5">#REF!</definedName>
    <definedName name="견적서6" localSheetId="0">#REF!</definedName>
    <definedName name="견적서6">#REF!</definedName>
    <definedName name="견적탱크" localSheetId="1">#REF!</definedName>
    <definedName name="견적탱크" localSheetId="0">#REF!</definedName>
    <definedName name="견적탱크">#REF!</definedName>
    <definedName name="결정치" localSheetId="0">#REF!</definedName>
    <definedName name="결정치">#REF!</definedName>
    <definedName name="경계석" localSheetId="0">#REF!</definedName>
    <definedName name="경계석">#REF!</definedName>
    <definedName name="경비" localSheetId="0">#REF!</definedName>
    <definedName name="경비">#REF!</definedName>
    <definedName name="경비1" localSheetId="0">#REF!</definedName>
    <definedName name="경비1">#REF!</definedName>
    <definedName name="경비10" localSheetId="0">#REF!</definedName>
    <definedName name="경비10">#REF!</definedName>
    <definedName name="경비11" localSheetId="0">#REF!</definedName>
    <definedName name="경비11">#REF!</definedName>
    <definedName name="경비12" localSheetId="0">#REF!</definedName>
    <definedName name="경비12">#REF!</definedName>
    <definedName name="경비13" localSheetId="0">#REF!</definedName>
    <definedName name="경비13">#REF!</definedName>
    <definedName name="경비2" localSheetId="0">#REF!</definedName>
    <definedName name="경비2">#REF!</definedName>
    <definedName name="경비3" localSheetId="0">#REF!</definedName>
    <definedName name="경비3">#REF!</definedName>
    <definedName name="경비4" localSheetId="0">#REF!</definedName>
    <definedName name="경비4">#REF!</definedName>
    <definedName name="경비5" localSheetId="0">#REF!</definedName>
    <definedName name="경비5">#REF!</definedName>
    <definedName name="경비6" localSheetId="0">#REF!</definedName>
    <definedName name="경비6">#REF!</definedName>
    <definedName name="경비7" localSheetId="0">#REF!</definedName>
    <definedName name="경비7">#REF!</definedName>
    <definedName name="경비8" localSheetId="0">#REF!</definedName>
    <definedName name="경비8">#REF!</definedName>
    <definedName name="경비9" localSheetId="0">#REF!</definedName>
    <definedName name="경비9">#REF!</definedName>
    <definedName name="경비율" localSheetId="0">#REF!</definedName>
    <definedName name="경비율">#REF!</definedName>
    <definedName name="경비합" localSheetId="0">#REF!</definedName>
    <definedName name="경비합">#REF!</definedName>
    <definedName name="경성갑지">#N/A</definedName>
    <definedName name="계" localSheetId="0">#REF!</definedName>
    <definedName name="계">#REF!</definedName>
    <definedName name="계___령___공" localSheetId="0">[66]노임단가!#REF!</definedName>
    <definedName name="계___령___공">[66]노임단가!#REF!</definedName>
    <definedName name="계_장_공" localSheetId="0">#REF!</definedName>
    <definedName name="계_장_공">#REF!</definedName>
    <definedName name="고압" localSheetId="0">#REF!</definedName>
    <definedName name="고압">#REF!</definedName>
    <definedName name="고압블럭수량" localSheetId="0">#REF!</definedName>
    <definedName name="고압블럭수량">#REF!</definedName>
    <definedName name="고용">[68]금액!$B$18</definedName>
    <definedName name="고용1">[68]금액!$C$18</definedName>
    <definedName name="고용보험료" localSheetId="0">[69]총괄내역서!#REF!</definedName>
    <definedName name="고용보험료">[69]총괄내역서!#REF!</definedName>
    <definedName name="고용보험료_산식" localSheetId="0">[69]총괄내역서!#REF!</definedName>
    <definedName name="고용보험료_산식">[69]총괄내역서!#REF!</definedName>
    <definedName name="고용보험료율" localSheetId="0">#REF!</definedName>
    <definedName name="고용보험료율">#REF!</definedName>
    <definedName name="고용보험율" localSheetId="0">#REF!</definedName>
    <definedName name="고용보험율">#REF!</definedName>
    <definedName name="고케" localSheetId="0">#REF!</definedName>
    <definedName name="고케">#REF!</definedName>
    <definedName name="골재사용료" localSheetId="0">[69]총괄내역서!#REF!</definedName>
    <definedName name="골재사용료">[69]총괄내역서!#REF!</definedName>
    <definedName name="공">[0]!공</definedName>
    <definedName name="공___종" localSheetId="0">#REF!</definedName>
    <definedName name="공___종">#REF!</definedName>
    <definedName name="공간">[0]!공간</definedName>
    <definedName name="공간거">[0]!공간거</definedName>
    <definedName name="공간노">#N/A</definedName>
    <definedName name="공공시설" localSheetId="0">#REF!</definedName>
    <definedName name="공공시설">#REF!</definedName>
    <definedName name="공구손료" localSheetId="0">#REF!</definedName>
    <definedName name="공구손료">#REF!</definedName>
    <definedName name="공급가액" localSheetId="0">#REF!</definedName>
    <definedName name="공급가액">#REF!</definedName>
    <definedName name="공내역" localSheetId="0">#REF!</definedName>
    <definedName name="공내역">#REF!</definedName>
    <definedName name="공노단" localSheetId="0">[70]직재!#REF!</definedName>
    <definedName name="공노단">[70]직재!#REF!</definedName>
    <definedName name="공도구수량" localSheetId="0">#REF!</definedName>
    <definedName name="공도구수량">#REF!</definedName>
    <definedName name="공동공" localSheetId="0">#REF!</definedName>
    <definedName name="공동공">#REF!</definedName>
    <definedName name="공동구공" localSheetId="0">#REF!</definedName>
    <definedName name="공동구공">#REF!</definedName>
    <definedName name="공동구공집계표" localSheetId="0">#REF!</definedName>
    <definedName name="공동구공집계표">#REF!</definedName>
    <definedName name="공동구집계표" localSheetId="0">#REF!</definedName>
    <definedName name="공동구집계표">#REF!</definedName>
    <definedName name="공명">[71]도급예산내역서봉투!$C$5</definedName>
    <definedName name="공명1" localSheetId="0">#REF!</definedName>
    <definedName name="공명1">#REF!</definedName>
    <definedName name="공문" localSheetId="0">#REF!</definedName>
    <definedName name="공문">#REF!</definedName>
    <definedName name="공문양식" localSheetId="0">#REF!</definedName>
    <definedName name="공문양식">#REF!</definedName>
    <definedName name="공비" localSheetId="0">#REF!</definedName>
    <definedName name="공비">#REF!</definedName>
    <definedName name="공사감독자" localSheetId="0">#REF!</definedName>
    <definedName name="공사감독자">#REF!</definedName>
    <definedName name="공사개요" localSheetId="0">#REF!</definedName>
    <definedName name="공사개요">#REF!</definedName>
    <definedName name="공사개요1" localSheetId="0">#REF!</definedName>
    <definedName name="공사개요1">#REF!</definedName>
    <definedName name="공사개요2" localSheetId="0">#REF!</definedName>
    <definedName name="공사개요2">#REF!</definedName>
    <definedName name="공사개요3" localSheetId="0">#REF!</definedName>
    <definedName name="공사개요3">#REF!</definedName>
    <definedName name="공사개요4" localSheetId="0">#REF!</definedName>
    <definedName name="공사개요4">#REF!</definedName>
    <definedName name="공사금액">[72]평가데이터!$R$6:$R$8</definedName>
    <definedName name="공사기간" localSheetId="0">#REF!</definedName>
    <definedName name="공사기간">#REF!</definedName>
    <definedName name="공사명" localSheetId="1">#REF!</definedName>
    <definedName name="공사명" localSheetId="0">#REF!</definedName>
    <definedName name="공사명">#REF!</definedName>
    <definedName name="공사비" localSheetId="0">#REF!</definedName>
    <definedName name="공사비">#REF!</definedName>
    <definedName name="공사원가" localSheetId="0">#REF!</definedName>
    <definedName name="공사원가">#REF!</definedName>
    <definedName name="공사원가계산서경비소계">[71]공사원가계산서!$C$22</definedName>
    <definedName name="공사원가계산서노무비">[71]공사원가계산서!$C$9</definedName>
    <definedName name="공사원가계산서재료비">[71]공사원가계산서!$C$6</definedName>
    <definedName name="공압축3.5간재">'[73]기계경비(시간당)'!$H$248</definedName>
    <definedName name="공압축3.5노무">'[73]기계경비(시간당)'!$H$244</definedName>
    <definedName name="공압축3.5노무야간">'[73]기계경비(시간당)'!$H$245</definedName>
    <definedName name="공압축3.5손료">'[73]기계경비(시간당)'!$H$243</definedName>
    <definedName name="공압축7.1간재">'[73]기계경비(시간당)'!$H$256</definedName>
    <definedName name="공압축7.1노무">'[73]기계경비(시간당)'!$H$252</definedName>
    <definedName name="공압축7.1노무야간">'[73]기계경비(시간당)'!$H$253</definedName>
    <definedName name="공압축7.1손료">'[73]기계경비(시간당)'!$H$251</definedName>
    <definedName name="공정">[0]!공정</definedName>
    <definedName name="공종" localSheetId="0">'[74]효성CB 1P기초'!#REF!</definedName>
    <definedName name="공종">'[74]효성CB 1P기초'!#REF!</definedName>
    <definedName name="공종1" localSheetId="0">#REF!</definedName>
    <definedName name="공종1">#REF!</definedName>
    <definedName name="공종10" localSheetId="0">#REF!</definedName>
    <definedName name="공종10">#REF!</definedName>
    <definedName name="공종11" localSheetId="0">#REF!</definedName>
    <definedName name="공종11">#REF!</definedName>
    <definedName name="공종12" localSheetId="0">#REF!</definedName>
    <definedName name="공종12">#REF!</definedName>
    <definedName name="공종13" localSheetId="0">#REF!</definedName>
    <definedName name="공종13">#REF!</definedName>
    <definedName name="공종14" localSheetId="0">#REF!</definedName>
    <definedName name="공종14">#REF!</definedName>
    <definedName name="공종15" localSheetId="0">#REF!</definedName>
    <definedName name="공종15">#REF!</definedName>
    <definedName name="공종16" localSheetId="0">#REF!</definedName>
    <definedName name="공종16">#REF!</definedName>
    <definedName name="공종17" localSheetId="0">#REF!</definedName>
    <definedName name="공종17">#REF!</definedName>
    <definedName name="공종18" localSheetId="0">#REF!</definedName>
    <definedName name="공종18">#REF!</definedName>
    <definedName name="공종19" localSheetId="0">#REF!</definedName>
    <definedName name="공종19">#REF!</definedName>
    <definedName name="공종2" localSheetId="0">#REF!</definedName>
    <definedName name="공종2">#REF!</definedName>
    <definedName name="공종20" localSheetId="0">#REF!</definedName>
    <definedName name="공종20">#REF!</definedName>
    <definedName name="공종3" localSheetId="0">#REF!</definedName>
    <definedName name="공종3">#REF!</definedName>
    <definedName name="공종4" localSheetId="0">#REF!</definedName>
    <definedName name="공종4">#REF!</definedName>
    <definedName name="공종5" localSheetId="0">#REF!</definedName>
    <definedName name="공종5">#REF!</definedName>
    <definedName name="공종6" localSheetId="0">#REF!</definedName>
    <definedName name="공종6">#REF!</definedName>
    <definedName name="공종7" localSheetId="0">#REF!</definedName>
    <definedName name="공종7">#REF!</definedName>
    <definedName name="공종8" localSheetId="0">#REF!</definedName>
    <definedName name="공종8">#REF!</definedName>
    <definedName name="공종9" localSheetId="0">#REF!</definedName>
    <definedName name="공종9">#REF!</definedName>
    <definedName name="공종갯수" localSheetId="0">#REF!</definedName>
    <definedName name="공종갯수">#REF!</definedName>
    <definedName name="공통가설공사" localSheetId="0">#REF!</definedName>
    <definedName name="공통가설공사">#REF!</definedName>
    <definedName name="공통경비" localSheetId="0">#REF!</definedName>
    <definedName name="공통경비">#REF!</definedName>
    <definedName name="공통노무비" localSheetId="0">#REF!</definedName>
    <definedName name="공통노무비">#REF!</definedName>
    <definedName name="공통일위" localSheetId="0">#REF!</definedName>
    <definedName name="공통일위">#REF!</definedName>
    <definedName name="공통재료비" localSheetId="0">#REF!</definedName>
    <definedName name="공통재료비">#REF!</definedName>
    <definedName name="관급" localSheetId="0">#REF!,#REF!,#REF!</definedName>
    <definedName name="관급">#REF!,#REF!,#REF!</definedName>
    <definedName name="관급단가" localSheetId="0">#REF!</definedName>
    <definedName name="관급단가">#REF!</definedName>
    <definedName name="관급자재" localSheetId="0">#REF!,#REF!,#REF!</definedName>
    <definedName name="관급자재">#REF!,#REF!,#REF!</definedName>
    <definedName name="관급자재대" localSheetId="0">#REF!</definedName>
    <definedName name="관급자재대">#REF!</definedName>
    <definedName name="관급자재비" localSheetId="0">#REF!</definedName>
    <definedName name="관급자재비">#REF!</definedName>
    <definedName name="관로연장거리" localSheetId="0">#REF!</definedName>
    <definedName name="관로연장거리">#REF!</definedName>
    <definedName name="관로터파기" localSheetId="0">[75]!돌아가기</definedName>
    <definedName name="관로터파기">[75]!돌아가기</definedName>
    <definedName name="관목계" localSheetId="0">#REF!</definedName>
    <definedName name="관목계">#REF!</definedName>
    <definedName name="관정지반고" localSheetId="0">#REF!</definedName>
    <definedName name="관정지반고">#REF!</definedName>
    <definedName name="괄" localSheetId="0">#REF!</definedName>
    <definedName name="괄">#REF!</definedName>
    <definedName name="광케">'[76]인건비 '!$B$28</definedName>
    <definedName name="교" localSheetId="0">#REF!</definedName>
    <definedName name="교">#REF!</definedName>
    <definedName name="교목계" localSheetId="0">#REF!</definedName>
    <definedName name="교목계">#REF!</definedName>
    <definedName name="교육" localSheetId="0">#REF!</definedName>
    <definedName name="교육">#REF!</definedName>
    <definedName name="교통" localSheetId="0">#REF!</definedName>
    <definedName name="교통">#REF!</definedName>
    <definedName name="구매자재비" localSheetId="0">#REF!</definedName>
    <definedName name="구매자재비">#REF!</definedName>
    <definedName name="구미제" localSheetId="0">#REF!</definedName>
    <definedName name="구미제">#REF!</definedName>
    <definedName name="구조물R" localSheetId="0">#REF!</definedName>
    <definedName name="구조물R">#REF!</definedName>
    <definedName name="군유1" localSheetId="0">#REF!</definedName>
    <definedName name="군유1">#REF!</definedName>
    <definedName name="군유2" localSheetId="0">#REF!</definedName>
    <definedName name="군유2">#REF!</definedName>
    <definedName name="군유3" localSheetId="0">#REF!</definedName>
    <definedName name="군유3">#REF!</definedName>
    <definedName name="군유4" localSheetId="0">#REF!</definedName>
    <definedName name="군유4">#REF!</definedName>
    <definedName name="군유5" localSheetId="0">#REF!</definedName>
    <definedName name="군유5">#REF!</definedName>
    <definedName name="군유6" localSheetId="0">#REF!</definedName>
    <definedName name="군유6">#REF!</definedName>
    <definedName name="군유7" localSheetId="0">#REF!</definedName>
    <definedName name="군유7">#REF!</definedName>
    <definedName name="굿모닝">[0]!굿모닝</definedName>
    <definedName name="궁" localSheetId="0">#REF!</definedName>
    <definedName name="궁">#REF!</definedName>
    <definedName name="글쎄" hidden="1">{#N/A,#N/A,TRUE,"총괄"}</definedName>
    <definedName name="글쎄요" hidden="1">{#N/A,#N/A,TRUE,"총괄"}</definedName>
    <definedName name="금마타리" localSheetId="0">#REF!</definedName>
    <definedName name="금마타리">#REF!</definedName>
    <definedName name="금변금간접노무비" localSheetId="0">#REF!</definedName>
    <definedName name="금변금간접노무비">#REF!</definedName>
    <definedName name="금변금고용보험료" localSheetId="0">#REF!</definedName>
    <definedName name="금변금고용보험료">#REF!</definedName>
    <definedName name="금변금공급가액" localSheetId="0">#REF!</definedName>
    <definedName name="금변금공급가액">#REF!</definedName>
    <definedName name="금변금공사원가" localSheetId="0">#REF!</definedName>
    <definedName name="금변금공사원가">#REF!</definedName>
    <definedName name="금변금기타경비" localSheetId="0">#REF!</definedName>
    <definedName name="금변금기타경비">#REF!</definedName>
    <definedName name="금변금도급액" localSheetId="0">#REF!</definedName>
    <definedName name="금변금도급액">#REF!</definedName>
    <definedName name="금변금부가가치세" localSheetId="0">#REF!</definedName>
    <definedName name="금변금부가가치세">#REF!</definedName>
    <definedName name="금변금산재보험료" localSheetId="0">#REF!</definedName>
    <definedName name="금변금산재보험료">#REF!</definedName>
    <definedName name="금변금순공사원가" localSheetId="0">#REF!</definedName>
    <definedName name="금변금순공사원가">#REF!</definedName>
    <definedName name="금변금안전관리비" localSheetId="0">#REF!</definedName>
    <definedName name="금변금안전관리비">#REF!</definedName>
    <definedName name="금변금이윤" localSheetId="0">#REF!</definedName>
    <definedName name="금변금이윤">#REF!</definedName>
    <definedName name="금변금일반관리비" localSheetId="0">#REF!</definedName>
    <definedName name="금변금일반관리비">#REF!</definedName>
    <definedName name="금변금폐기물처리비" localSheetId="0">#REF!</definedName>
    <definedName name="금변금폐기물처리비">#REF!</definedName>
    <definedName name="금변전간접노무비" localSheetId="0">#REF!</definedName>
    <definedName name="금변전간접노무비">#REF!</definedName>
    <definedName name="금변전고용보험료" localSheetId="0">#REF!</definedName>
    <definedName name="금변전고용보험료">#REF!</definedName>
    <definedName name="금변전공급가액" localSheetId="0">#REF!</definedName>
    <definedName name="금변전공급가액">#REF!</definedName>
    <definedName name="금변전공사원가" localSheetId="0">#REF!</definedName>
    <definedName name="금변전공사원가">#REF!</definedName>
    <definedName name="금변전기타경비" localSheetId="0">#REF!</definedName>
    <definedName name="금변전기타경비">#REF!</definedName>
    <definedName name="금변전도급액" localSheetId="0">#REF!</definedName>
    <definedName name="금변전도급액">#REF!</definedName>
    <definedName name="금변전부가가치세" localSheetId="0">#REF!</definedName>
    <definedName name="금변전부가가치세">#REF!</definedName>
    <definedName name="금변전산재보험료" localSheetId="0">#REF!</definedName>
    <definedName name="금변전산재보험료">#REF!</definedName>
    <definedName name="금변전순공사원가" localSheetId="0">#REF!</definedName>
    <definedName name="금변전순공사원가">#REF!</definedName>
    <definedName name="금변전안전관리비" localSheetId="0">#REF!</definedName>
    <definedName name="금변전안전관리비">#REF!</definedName>
    <definedName name="금변전이윤" localSheetId="0">#REF!</definedName>
    <definedName name="금변전이윤">#REF!</definedName>
    <definedName name="금변전일반관리비" localSheetId="0">#REF!</definedName>
    <definedName name="금변전일반관리비">#REF!</definedName>
    <definedName name="금변전폐기물처리비" localSheetId="0">#REF!</definedName>
    <definedName name="금변전폐기물처리비">#REF!</definedName>
    <definedName name="금속" localSheetId="0">#REF!</definedName>
    <definedName name="금속">#REF!</definedName>
    <definedName name="금속A소계" localSheetId="0">#REF!</definedName>
    <definedName name="금속A소계">#REF!</definedName>
    <definedName name="금속B소계" localSheetId="0">#REF!</definedName>
    <definedName name="금속B소계">#REF!</definedName>
    <definedName name="금속C소계" localSheetId="0">#REF!</definedName>
    <definedName name="금속C소계">#REF!</definedName>
    <definedName name="금속D소계" localSheetId="0">#REF!</definedName>
    <definedName name="금속D소계">#REF!</definedName>
    <definedName name="금속E소계" localSheetId="0">#REF!</definedName>
    <definedName name="금속E소계">#REF!</definedName>
    <definedName name="금속경비" localSheetId="0">#REF!</definedName>
    <definedName name="금속경비">#REF!</definedName>
    <definedName name="금속공사" localSheetId="0">#REF!</definedName>
    <definedName name="금속공사">#REF!</definedName>
    <definedName name="금속노무" localSheetId="0">#REF!</definedName>
    <definedName name="금속노무">#REF!</definedName>
    <definedName name="금속재료" localSheetId="0">#REF!</definedName>
    <definedName name="금속재료">#REF!</definedName>
    <definedName name="금액">[77]단가조정!$A$2:$G$33434</definedName>
    <definedName name="금회공사원가금회" localSheetId="0">#REF!</definedName>
    <definedName name="금회공사원가금회">#REF!</definedName>
    <definedName name="금회공사원가기시행" localSheetId="0">#REF!</definedName>
    <definedName name="금회공사원가기시행">#REF!</definedName>
    <definedName name="금회공사원가전체" localSheetId="0">#REF!</definedName>
    <definedName name="금회공사원가전체">#REF!</definedName>
    <definedName name="금회금간접노무비" localSheetId="0">#REF!</definedName>
    <definedName name="금회금간접노무비">#REF!</definedName>
    <definedName name="금회금고용보험료" localSheetId="0">#REF!</definedName>
    <definedName name="금회금고용보험료">#REF!</definedName>
    <definedName name="금회금공사원가" localSheetId="0">#REF!</definedName>
    <definedName name="금회금공사원가">#REF!</definedName>
    <definedName name="금회금기타경비" localSheetId="0">#REF!</definedName>
    <definedName name="금회금기타경비">#REF!</definedName>
    <definedName name="금회금산재보험료" localSheetId="0">#REF!</definedName>
    <definedName name="금회금산재보험료">#REF!</definedName>
    <definedName name="금회금안전관리비" localSheetId="0">#REF!</definedName>
    <definedName name="금회금안전관리비">#REF!</definedName>
    <definedName name="금회금이윤" localSheetId="0">#REF!</definedName>
    <definedName name="금회금이윤">#REF!</definedName>
    <definedName name="금회금일반관리비" localSheetId="0">#REF!</definedName>
    <definedName name="금회금일반관리비">#REF!</definedName>
    <definedName name="금회금제이윤" localSheetId="0">#REF!</definedName>
    <definedName name="금회금제이윤">#REF!</definedName>
    <definedName name="금회금폐기물처리비" localSheetId="0">#REF!</definedName>
    <definedName name="금회금폐기물처리비">#REF!</definedName>
    <definedName name="금회기공사원가" localSheetId="0">#REF!</definedName>
    <definedName name="금회기공사원가">#REF!</definedName>
    <definedName name="금회장공사원가" localSheetId="0">#REF!</definedName>
    <definedName name="금회장공사원가">#REF!</definedName>
    <definedName name="금회전공사원가" localSheetId="0">#REF!</definedName>
    <definedName name="금회전공사원가">#REF!</definedName>
    <definedName name="기___와___공" localSheetId="0">[66]노임단가!#REF!</definedName>
    <definedName name="기___와___공">[66]노임단가!#REF!</definedName>
    <definedName name="기경" localSheetId="0">#REF!</definedName>
    <definedName name="기경">#REF!</definedName>
    <definedName name="기경1" localSheetId="0">#REF!</definedName>
    <definedName name="기경1">#REF!</definedName>
    <definedName name="기계설치공" localSheetId="0">#REF!</definedName>
    <definedName name="기계설치공">#REF!</definedName>
    <definedName name="기관명" localSheetId="0">#REF!</definedName>
    <definedName name="기관명">#REF!</definedName>
    <definedName name="기기" localSheetId="0">'[78]2000년1차'!#REF!</definedName>
    <definedName name="기기">'[78]2000년1차'!#REF!</definedName>
    <definedName name="기기신설" localSheetId="0">#REF!</definedName>
    <definedName name="기기신설">#REF!</definedName>
    <definedName name="기기철거" localSheetId="0">#REF!</definedName>
    <definedName name="기기철거">#REF!</definedName>
    <definedName name="기노" localSheetId="0">#REF!</definedName>
    <definedName name="기노">#REF!</definedName>
    <definedName name="기노1" localSheetId="0">#REF!</definedName>
    <definedName name="기노1">#REF!</definedName>
    <definedName name="기상" localSheetId="0">#REF!</definedName>
    <definedName name="기상">#REF!</definedName>
    <definedName name="기성검사1" localSheetId="0" hidden="1">#REF!</definedName>
    <definedName name="기성검사1" hidden="1">#REF!</definedName>
    <definedName name="기이" localSheetId="0">#REF!</definedName>
    <definedName name="기이">#REF!</definedName>
    <definedName name="기재" localSheetId="0">#REF!</definedName>
    <definedName name="기재">#REF!</definedName>
    <definedName name="기재1" localSheetId="0">#REF!</definedName>
    <definedName name="기재1">#REF!</definedName>
    <definedName name="기존내역서" localSheetId="0">[0]!영광원자력5,'[26]6호기'!$A$1</definedName>
    <definedName name="기존내역서">[0]!영광원자력5,'[26]6호기'!$A$1</definedName>
    <definedName name="기초공사" localSheetId="0">#REF!</definedName>
    <definedName name="기초공사">#REF!</definedName>
    <definedName name="기초단가" localSheetId="0">#REF!</definedName>
    <definedName name="기초단가">#REF!</definedName>
    <definedName name="기초단가1" localSheetId="0">#REF!</definedName>
    <definedName name="기초단가1">#REF!</definedName>
    <definedName name="기초데이타" localSheetId="0">#REF!</definedName>
    <definedName name="기초데이타">#REF!</definedName>
    <definedName name="기타" localSheetId="0">#REF!</definedName>
    <definedName name="기타">#REF!</definedName>
    <definedName name="기타1" localSheetId="0">#REF!</definedName>
    <definedName name="기타1">#REF!</definedName>
    <definedName name="기타2" localSheetId="0">#REF!</definedName>
    <definedName name="기타2">#REF!</definedName>
    <definedName name="기타경비" localSheetId="0">#REF!</definedName>
    <definedName name="기타경비">#REF!</definedName>
    <definedName name="기타경비율" localSheetId="0">#REF!</definedName>
    <definedName name="기타경비율">#REF!</definedName>
    <definedName name="기타자재">[0]!기타자재</definedName>
    <definedName name="길">[79]WORK!$A$22:$BE$381</definedName>
    <definedName name="길이" localSheetId="0">[80]관급!#REF!</definedName>
    <definedName name="길이">[80]관급!#REF!</definedName>
    <definedName name="김">[81]WORK!$A$22:$BE$356</definedName>
    <definedName name="김길" localSheetId="0">#REF!</definedName>
    <definedName name="김길">#REF!</definedName>
    <definedName name="김원" localSheetId="0">[82]관급!#REF!</definedName>
    <definedName name="김원">[82]관급!#REF!</definedName>
    <definedName name="김원길" localSheetId="0">[82]관급!#REF!</definedName>
    <definedName name="김원길">[82]관급!#REF!</definedName>
    <definedName name="김태빈" localSheetId="0">[83]관급!#REF!</definedName>
    <definedName name="김태빈">[83]관급!#REF!</definedName>
    <definedName name="꽃창포" localSheetId="0">#REF!</definedName>
    <definedName name="꽃창포">#REF!</definedName>
    <definedName name="꽃향유" localSheetId="0">#REF!</definedName>
    <definedName name="꽃향유">#REF!</definedName>
    <definedName name="ㄴ" localSheetId="0">[0]!영광원자력5,'[26]6호기'!$A$1</definedName>
    <definedName name="ㄴ">[0]!영광원자력5,'[26]6호기'!$A$1</definedName>
    <definedName name="ㄴㄴ" localSheetId="1">#REF!</definedName>
    <definedName name="ㄴㄴ" localSheetId="0">#REF!</definedName>
    <definedName name="ㄴㄴ">#REF!</definedName>
    <definedName name="ㄴㄴㄴㄴㄴㄴ" localSheetId="0">#REF!</definedName>
    <definedName name="ㄴㄴㄴㄴㄴㄴ">#REF!</definedName>
    <definedName name="ㄴ댜러ㅏ니아ㅣㅋ" localSheetId="0">#REF!</definedName>
    <definedName name="ㄴ댜러ㅏ니아ㅣㅋ">#REF!</definedName>
    <definedName name="ㄴ러ㅏ" localSheetId="0">#REF!</definedName>
    <definedName name="ㄴ러ㅏ">#REF!</definedName>
    <definedName name="ㄴㅁㅇㄴ먀ㄹ" hidden="1">{#N/A,#N/A,FALSE,"구조1"}</definedName>
    <definedName name="ㄴㅇㄴㅇㄴ" hidden="1">{#N/A,#N/A,FALSE,"토공2"}</definedName>
    <definedName name="ㄴㅇㄴㅇㄴㅇ" localSheetId="0">BlankMacro1</definedName>
    <definedName name="ㄴㅇㄴㅇㄴㅇ">BlankMacro1</definedName>
    <definedName name="ㄴㅇ너ㅏ" localSheetId="0">[0]!영광원자력5,'[26]6호기'!$A$1</definedName>
    <definedName name="ㄴㅇ너ㅏ">[0]!영광원자력5,'[26]6호기'!$A$1</definedName>
    <definedName name="ㄴㅇㄹㄹ" localSheetId="0">#REF!</definedName>
    <definedName name="ㄴㅇㄹㄹ">#REF!</definedName>
    <definedName name="ㄴㅇㅁ">[0]!ㄴㅇㅁ</definedName>
    <definedName name="ㄴㅇㅁㄹㄴㅇ" localSheetId="0">#REF!</definedName>
    <definedName name="ㄴㅇㅁㄹㄴㅇ">#REF!</definedName>
    <definedName name="ㄴ아">[0]!ㄴ아</definedName>
    <definedName name="ㄴ아러" localSheetId="0">#REF!</definedName>
    <definedName name="ㄴ아러">#REF!</definedName>
    <definedName name="ㄴ어" localSheetId="0">#REF!</definedName>
    <definedName name="ㄴ어">#REF!</definedName>
    <definedName name="ㄴ어ㅏㅑ" localSheetId="0">#REF!</definedName>
    <definedName name="ㄴ어ㅏㅑ">#REF!</definedName>
    <definedName name="ㄴ오ㅗ">[0]!ㄴ오ㅗ</definedName>
    <definedName name="ㄴ이라ㅓ" localSheetId="0">#REF!</definedName>
    <definedName name="ㄴ이라ㅓ">#REF!</definedName>
    <definedName name="ㄴ이ㅏ매" localSheetId="0">#REF!</definedName>
    <definedName name="ㄴ이ㅏ매">#REF!</definedName>
    <definedName name="ㄴㅗㄴㅇ">[0]!ㄴㅗㄴㅇ</definedName>
    <definedName name="나" localSheetId="0">BlankMacro1</definedName>
    <definedName name="나">BlankMacro1</definedName>
    <definedName name="나." localSheetId="0">#REF!</definedName>
    <definedName name="나.">#REF!</definedName>
    <definedName name="나라금융">#N/A</definedName>
    <definedName name="나라종합금융">#N/A</definedName>
    <definedName name="나ㅓ리먀" localSheetId="0">#REF!</definedName>
    <definedName name="나ㅓ리먀">#REF!</definedName>
    <definedName name="나ㅣ러재ㅑ" localSheetId="0">#REF!</definedName>
    <definedName name="나ㅣ러재ㅑ">#REF!</definedName>
    <definedName name="날짜">[71]설계산출표지!$B$8</definedName>
    <definedName name="남" localSheetId="0">#REF!</definedName>
    <definedName name="남">#REF!</definedName>
    <definedName name="남럼" localSheetId="0">#REF!</definedName>
    <definedName name="남럼">#REF!</definedName>
    <definedName name="남산1호" localSheetId="0">#REF!</definedName>
    <definedName name="남산1호">#REF!</definedName>
    <definedName name="남산2호" localSheetId="0">#REF!</definedName>
    <definedName name="남산2호">#REF!</definedName>
    <definedName name="남어" localSheetId="0">#REF!</definedName>
    <definedName name="남어">#REF!</definedName>
    <definedName name="내" localSheetId="0" hidden="1">#REF!</definedName>
    <definedName name="내" hidden="1">#REF!</definedName>
    <definedName name="내역" localSheetId="1">#REF!</definedName>
    <definedName name="내역" localSheetId="0">#REF!</definedName>
    <definedName name="내역">#REF!</definedName>
    <definedName name="내역서" localSheetId="0">#REF!</definedName>
    <definedName name="내역서">#REF!</definedName>
    <definedName name="내역서1" localSheetId="0">#REF!</definedName>
    <definedName name="내역서1">#REF!</definedName>
    <definedName name="내역서2" localSheetId="0">[0]!영광원자력5,'[26]6호기'!$A$1</definedName>
    <definedName name="내역서2">[0]!영광원자력5,'[26]6호기'!$A$1</definedName>
    <definedName name="내역서갑지">[0]!내역서갑지</definedName>
    <definedName name="내역서표지">[0]!내역서표지</definedName>
    <definedName name="내전" localSheetId="0">#REF!</definedName>
    <definedName name="내전">#REF!</definedName>
    <definedName name="너" localSheetId="0">#REF!</definedName>
    <definedName name="너">#REF!</definedName>
    <definedName name="널자" localSheetId="0">#REF!</definedName>
    <definedName name="널자">#REF!</definedName>
    <definedName name="노" localSheetId="0">[0]!영광원자력5,'[26]6호기'!$A$1</definedName>
    <definedName name="노">[0]!영광원자력5,'[26]6호기'!$A$1</definedName>
    <definedName name="노곡1호" localSheetId="0">#REF!</definedName>
    <definedName name="노곡1호">#REF!</definedName>
    <definedName name="노곡2호" localSheetId="0">#REF!</definedName>
    <definedName name="노곡2호">#REF!</definedName>
    <definedName name="노곡3호" localSheetId="0">#REF!</definedName>
    <definedName name="노곡3호">#REF!</definedName>
    <definedName name="노곡4호" localSheetId="0">#REF!</definedName>
    <definedName name="노곡4호">#REF!</definedName>
    <definedName name="노무비" localSheetId="0">#REF!</definedName>
    <definedName name="노무비">#REF!</definedName>
    <definedName name="노무비1" localSheetId="0">#REF!</definedName>
    <definedName name="노무비1">#REF!</definedName>
    <definedName name="노무비10" localSheetId="0">#REF!</definedName>
    <definedName name="노무비10">#REF!</definedName>
    <definedName name="노무비11" localSheetId="0">#REF!</definedName>
    <definedName name="노무비11">#REF!</definedName>
    <definedName name="노무비12" localSheetId="0">#REF!</definedName>
    <definedName name="노무비12">#REF!</definedName>
    <definedName name="노무비13" localSheetId="0">#REF!</definedName>
    <definedName name="노무비13">#REF!</definedName>
    <definedName name="노무비2" localSheetId="0">#REF!</definedName>
    <definedName name="노무비2">#REF!</definedName>
    <definedName name="노무비3" localSheetId="0">#REF!</definedName>
    <definedName name="노무비3">#REF!</definedName>
    <definedName name="노무비4" localSheetId="0">#REF!</definedName>
    <definedName name="노무비4">#REF!</definedName>
    <definedName name="노무비5" localSheetId="0">#REF!</definedName>
    <definedName name="노무비5">#REF!</definedName>
    <definedName name="노무비6" localSheetId="0">#REF!</definedName>
    <definedName name="노무비6">#REF!</definedName>
    <definedName name="노무비7" localSheetId="0">#REF!</definedName>
    <definedName name="노무비7">#REF!</definedName>
    <definedName name="노무비8" localSheetId="0">#REF!</definedName>
    <definedName name="노무비8">#REF!</definedName>
    <definedName name="노무비9" localSheetId="0">#REF!</definedName>
    <definedName name="노무비9">#REF!</definedName>
    <definedName name="노무비합" localSheetId="0">#REF!</definedName>
    <definedName name="노무비합">#REF!</definedName>
    <definedName name="노아" localSheetId="0">[0]!영광원자력5,'[26]6호기'!$A$1</definedName>
    <definedName name="노아">[0]!영광원자력5,'[26]6호기'!$A$1</definedName>
    <definedName name="노임">[64]노임!$B$2:$C$200</definedName>
    <definedName name="노임단가" localSheetId="0">#REF!</definedName>
    <definedName name="노임단가">#REF!</definedName>
    <definedName name="노임전기">'[84]7단가'!$B$15:$L$19</definedName>
    <definedName name="노출직부" localSheetId="0">#REF!</definedName>
    <definedName name="노출직부">#REF!</definedName>
    <definedName name="농원1호" localSheetId="0">#REF!</definedName>
    <definedName name="농원1호">#REF!</definedName>
    <definedName name="농원2호" localSheetId="0">#REF!</definedName>
    <definedName name="농원2호">#REF!</definedName>
    <definedName name="눈주목" localSheetId="0">#REF!</definedName>
    <definedName name="눈주목">#REF!</definedName>
    <definedName name="느">[0]!느</definedName>
    <definedName name="느티나무" localSheetId="0">#REF!</definedName>
    <definedName name="느티나무">#REF!</definedName>
    <definedName name="니" localSheetId="0">#REF!</definedName>
    <definedName name="니">#REF!</definedName>
    <definedName name="니럼" localSheetId="0">#REF!</definedName>
    <definedName name="니럼">#REF!</definedName>
    <definedName name="ㄷ100x50x5x7.5t_단중" localSheetId="0">#REF!</definedName>
    <definedName name="ㄷ100x50x5x7.5t_단중">#REF!</definedName>
    <definedName name="ㄷ125x65x6x8t_단중" localSheetId="0">#REF!</definedName>
    <definedName name="ㄷ125x65x6x8t_단중">#REF!</definedName>
    <definedName name="ㄷ75x40x5x7t_단중" localSheetId="0">#REF!</definedName>
    <definedName name="ㄷ75x40x5x7t_단중">#REF!</definedName>
    <definedName name="ㄷㄱㅀㄷㄱ" localSheetId="0">BlankMacro1</definedName>
    <definedName name="ㄷㄱㅀㄷㄱ">BlankMacro1</definedName>
    <definedName name="ㄷㄷㄷ" hidden="1">{#N/A,#N/A,FALSE,"포장1";#N/A,#N/A,FALSE,"포장1"}</definedName>
    <definedName name="ㄷㄷㄷㄷ" hidden="1">{#N/A,#N/A,FALSE,"포장2"}</definedName>
    <definedName name="ㄷㅇㄷㅇ" hidden="1">{#N/A,#N/A,FALSE,"표지"}</definedName>
    <definedName name="ㄷㅈㄷㅈㄷ" hidden="1">{#N/A,#N/A,FALSE,"구조1"}</definedName>
    <definedName name="다" localSheetId="0">BlankMacro1</definedName>
    <definedName name="다">BlankMacro1</definedName>
    <definedName name="다." localSheetId="0">#REF!</definedName>
    <definedName name="다.">#REF!</definedName>
    <definedName name="다목" localSheetId="0">#REF!</definedName>
    <definedName name="다목">#REF!</definedName>
    <definedName name="닥니야지" localSheetId="0">#REF!</definedName>
    <definedName name="닥니야지">#REF!</definedName>
    <definedName name="단" localSheetId="0">#REF!</definedName>
    <definedName name="단">#REF!</definedName>
    <definedName name="단_가" localSheetId="0">#REF!</definedName>
    <definedName name="단_가">#REF!</definedName>
    <definedName name="단_가2" localSheetId="0">[85]AV시스템!#REF!</definedName>
    <definedName name="단_가2">[85]AV시스템!#REF!</definedName>
    <definedName name="단_가3" localSheetId="0">[85]AV시스템!#REF!</definedName>
    <definedName name="단_가3">[85]AV시스템!#REF!</definedName>
    <definedName name="단_가4" localSheetId="0">[85]AV시스템!#REF!</definedName>
    <definedName name="단_가4">[85]AV시스템!#REF!</definedName>
    <definedName name="단_가5" localSheetId="0">[85]AV시스템!#REF!</definedName>
    <definedName name="단_가5">[85]AV시스템!#REF!</definedName>
    <definedName name="단_가6" localSheetId="0">[85]AV시스템!#REF!</definedName>
    <definedName name="단_가6">[85]AV시스템!#REF!</definedName>
    <definedName name="단가" localSheetId="0">#REF!</definedName>
    <definedName name="단가">#REF!</definedName>
    <definedName name="단가1" localSheetId="0">#REF!</definedName>
    <definedName name="단가1">#REF!</definedName>
    <definedName name="단가3" localSheetId="0">#REF!</definedName>
    <definedName name="단가3">#REF!</definedName>
    <definedName name="단가대비" localSheetId="0">#REF!</definedName>
    <definedName name="단가대비">#REF!</definedName>
    <definedName name="단가비교" localSheetId="0">#REF!</definedName>
    <definedName name="단가비교">#REF!</definedName>
    <definedName name="단가비교표" localSheetId="0">#REF!,#REF!</definedName>
    <definedName name="단가비교표">#REF!,#REF!</definedName>
    <definedName name="단가산출">[64]단가산출!$D$2:$M$171</definedName>
    <definedName name="단가일람">[86]공통단가!$A$3:$K$112</definedName>
    <definedName name="단가적용표" localSheetId="0">#REF!</definedName>
    <definedName name="단가적용표">#REF!</definedName>
    <definedName name="단가조사">[87]단가산출!$A$1:$G$318</definedName>
    <definedName name="단가테이블">'[73]기계경비(시간당)'!$C$1:$F$58</definedName>
    <definedName name="단가표">[88]단가조사!$A$1:$N$142</definedName>
    <definedName name="단가표지" localSheetId="0">#REF!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말처리재" localSheetId="0">#REF!</definedName>
    <definedName name="단말처리재">#REF!</definedName>
    <definedName name="단위공량10" localSheetId="0">[85]AV시스템!#REF!</definedName>
    <definedName name="단위공량10">[85]AV시스템!#REF!</definedName>
    <definedName name="단위공량11" localSheetId="0">[85]AV시스템!#REF!</definedName>
    <definedName name="단위공량11">[85]AV시스템!#REF!</definedName>
    <definedName name="단위공량12" localSheetId="0">[85]AV시스템!#REF!</definedName>
    <definedName name="단위공량12">[85]AV시스템!#REF!</definedName>
    <definedName name="단위공량13" localSheetId="0">[85]AV시스템!#REF!</definedName>
    <definedName name="단위공량13">[85]AV시스템!#REF!</definedName>
    <definedName name="단위공량14" localSheetId="0">[85]AV시스템!#REF!</definedName>
    <definedName name="단위공량14">[85]AV시스템!#REF!</definedName>
    <definedName name="단위공량15" localSheetId="0">[85]AV시스템!#REF!</definedName>
    <definedName name="단위공량15">[85]AV시스템!#REF!</definedName>
    <definedName name="단위공량16" localSheetId="0">[85]AV시스템!#REF!</definedName>
    <definedName name="단위공량16">[85]AV시스템!#REF!</definedName>
    <definedName name="단위공량17" localSheetId="0">[85]AV시스템!#REF!</definedName>
    <definedName name="단위공량17">[85]AV시스템!#REF!</definedName>
    <definedName name="단위공량2" localSheetId="0">[89]일위대가!#REF!</definedName>
    <definedName name="단위공량2">[89]일위대가!#REF!</definedName>
    <definedName name="단위공량3" localSheetId="0">[89]일위대가!#REF!</definedName>
    <definedName name="단위공량3">[89]일위대가!#REF!</definedName>
    <definedName name="단위공량4" localSheetId="0">[85]AV시스템!#REF!</definedName>
    <definedName name="단위공량4">[85]AV시스템!#REF!</definedName>
    <definedName name="단위공량5" localSheetId="0">[85]AV시스템!#REF!</definedName>
    <definedName name="단위공량5">[85]AV시스템!#REF!</definedName>
    <definedName name="단위공량6" localSheetId="0">[85]AV시스템!#REF!</definedName>
    <definedName name="단위공량6">[85]AV시스템!#REF!</definedName>
    <definedName name="단위공량7" localSheetId="0">[85]AV시스템!#REF!</definedName>
    <definedName name="단위공량7">[85]AV시스템!#REF!</definedName>
    <definedName name="단위공량8" localSheetId="0">[85]AV시스템!#REF!</definedName>
    <definedName name="단위공량8">[85]AV시스템!#REF!</definedName>
    <definedName name="단위공량9" localSheetId="0">[85]AV시스템!#REF!</definedName>
    <definedName name="단위공량9">[85]AV시스템!#REF!</definedName>
    <definedName name="대" localSheetId="0">[45]일위대가목록!#REF!</definedName>
    <definedName name="대">[45]일위대가목록!#REF!</definedName>
    <definedName name="대___장___공" localSheetId="0">[66]노임단가!#REF!</definedName>
    <definedName name="대___장___공">[66]노임단가!#REF!</definedName>
    <definedName name="대가" localSheetId="0">#REF!,#REF!</definedName>
    <definedName name="대가">#REF!,#REF!</definedName>
    <definedName name="대기영역" localSheetId="0">#REF!</definedName>
    <definedName name="대기영역">#REF!</definedName>
    <definedName name="대기질" localSheetId="0">#REF!</definedName>
    <definedName name="대기질">#REF!</definedName>
    <definedName name="대기질측정" localSheetId="0">#REF!</definedName>
    <definedName name="대기질측정">#REF!</definedName>
    <definedName name="대나무" localSheetId="0">#REF!</definedName>
    <definedName name="대나무">#REF!</definedName>
    <definedName name="대안설정" localSheetId="0">#REF!</definedName>
    <definedName name="대안설정">#REF!</definedName>
    <definedName name="대코드" localSheetId="0">#REF!</definedName>
    <definedName name="대코드">#REF!</definedName>
    <definedName name="덕_트_공" localSheetId="0">#REF!</definedName>
    <definedName name="덕_트_공">#REF!</definedName>
    <definedName name="덕산1호" localSheetId="0">#REF!</definedName>
    <definedName name="덕산1호">#REF!</definedName>
    <definedName name="덕산2호" localSheetId="0">#REF!</definedName>
    <definedName name="덕산2호">#REF!</definedName>
    <definedName name="덕산3호" localSheetId="0">#REF!</definedName>
    <definedName name="덕산3호">#REF!</definedName>
    <definedName name="덕산4호" localSheetId="0">#REF!</definedName>
    <definedName name="덕산4호">#REF!</definedName>
    <definedName name="덕전1호" localSheetId="0">#REF!</definedName>
    <definedName name="덕전1호">#REF!</definedName>
    <definedName name="덕전2호" localSheetId="0">#REF!</definedName>
    <definedName name="덕전2호">#REF!</definedName>
    <definedName name="덕전3호" localSheetId="0">#REF!</definedName>
    <definedName name="덕전3호">#REF!</definedName>
    <definedName name="덕지1호" localSheetId="0">#REF!</definedName>
    <definedName name="덕지1호">#REF!</definedName>
    <definedName name="덕천1호" localSheetId="0">#REF!</definedName>
    <definedName name="덕천1호">#REF!</definedName>
    <definedName name="덕천2호" localSheetId="0">#REF!</definedName>
    <definedName name="덕천2호">#REF!</definedName>
    <definedName name="덕천3호" localSheetId="0">#REF!</definedName>
    <definedName name="덕천3호">#REF!</definedName>
    <definedName name="덕천4호" localSheetId="0">#REF!</definedName>
    <definedName name="덕천4호">#REF!</definedName>
    <definedName name="데이타" localSheetId="0">#REF!</definedName>
    <definedName name="데이타">#REF!</definedName>
    <definedName name="도" localSheetId="0">#REF!</definedName>
    <definedName name="도">#REF!</definedName>
    <definedName name="도_장_공" localSheetId="0">#REF!</definedName>
    <definedName name="도_장_공">#REF!</definedName>
    <definedName name="도급공사" localSheetId="0">#REF!</definedName>
    <definedName name="도급공사">#REF!</definedName>
    <definedName name="도급공사비" localSheetId="0">#REF!</definedName>
    <definedName name="도급공사비">#REF!</definedName>
    <definedName name="도급단가" localSheetId="0">#REF!</definedName>
    <definedName name="도급단가">#REF!</definedName>
    <definedName name="도급예산내역서총괄표공구손료">[71]도급예산내역서총괄표!$G$21</definedName>
    <definedName name="도급예산내역서총괄표공비">[71]도급예산내역서총괄표!$H$21</definedName>
    <definedName name="도급예산내역서총괄표재료비">[71]도급예산내역서총괄표!$F$21</definedName>
    <definedName name="도급예산액" localSheetId="0">#REF!</definedName>
    <definedName name="도급예산액">#REF!</definedName>
    <definedName name="도급예상액" localSheetId="0">#REF!</definedName>
    <definedName name="도급예상액">#REF!</definedName>
    <definedName name="도목수" localSheetId="0">[66]노임단가!#REF!</definedName>
    <definedName name="도목수">[66]노임단가!#REF!</definedName>
    <definedName name="도배소계" localSheetId="0">#REF!</definedName>
    <definedName name="도배소계">#REF!</definedName>
    <definedName name="도장" localSheetId="0">#REF!</definedName>
    <definedName name="도장">#REF!</definedName>
    <definedName name="도장경비" localSheetId="0">#REF!</definedName>
    <definedName name="도장경비">#REF!</definedName>
    <definedName name="도장공사" localSheetId="0">#REF!</definedName>
    <definedName name="도장공사">#REF!</definedName>
    <definedName name="도장노무" localSheetId="0">#REF!</definedName>
    <definedName name="도장노무">#REF!</definedName>
    <definedName name="도장소계" localSheetId="0">#REF!</definedName>
    <definedName name="도장소계">#REF!</definedName>
    <definedName name="도장재료" localSheetId="0">#REF!</definedName>
    <definedName name="도장재료">#REF!</definedName>
    <definedName name="돌단풍" localSheetId="0">#REF!</definedName>
    <definedName name="돌단풍">#REF!</definedName>
    <definedName name="돌아가기" localSheetId="0">[75]!돌아가기</definedName>
    <definedName name="돌아가기">[75]!돌아가기</definedName>
    <definedName name="동" localSheetId="0">#REF!</definedName>
    <definedName name="동">#REF!</definedName>
    <definedName name="동광" hidden="1">{#N/A,#N/A,FALSE,"구조1"}</definedName>
    <definedName name="동별작업내역서" hidden="1">{#N/A,#N/A,TRUE,"총괄"}</definedName>
    <definedName name="동별작업현황내역" hidden="1">{#N/A,#N/A,TRUE,"총괄"}</definedName>
    <definedName name="동부2차" hidden="1">{#N/A,#N/A,TRUE,"총괄"}</definedName>
    <definedName name="동식물상" localSheetId="0">#REF!</definedName>
    <definedName name="동식물상">#REF!</definedName>
    <definedName name="동원" localSheetId="0">#REF!</definedName>
    <definedName name="동원">#REF!</definedName>
    <definedName name="동원1" localSheetId="0">#REF!</definedName>
    <definedName name="동원1">#REF!</definedName>
    <definedName name="동지계" hidden="1">{#N/A,#N/A,TRUE,"총괄"}</definedName>
    <definedName name="동집계" hidden="1">{#N/A,#N/A,TRUE,"총괄"}</definedName>
    <definedName name="두기1" localSheetId="0">#REF!</definedName>
    <definedName name="두기1">#REF!</definedName>
    <definedName name="두기1호" localSheetId="0">#REF!</definedName>
    <definedName name="두기1호">#REF!</definedName>
    <definedName name="두기2" localSheetId="0">#REF!</definedName>
    <definedName name="두기2">#REF!</definedName>
    <definedName name="두기2호" localSheetId="0">#REF!</definedName>
    <definedName name="두기2호">#REF!</definedName>
    <definedName name="두기3" localSheetId="0">#REF!</definedName>
    <definedName name="두기3">#REF!</definedName>
    <definedName name="두기3호" localSheetId="0">#REF!</definedName>
    <definedName name="두기3호">#REF!</definedName>
    <definedName name="등가도움" localSheetId="0">[75]!등가도움</definedName>
    <definedName name="등가도움">[75]!등가도움</definedName>
    <definedName name="디시파이프" localSheetId="0">#REF!</definedName>
    <definedName name="디시파이프">#REF!</definedName>
    <definedName name="ㄹ" localSheetId="0">[0]!영광원자력5,'[26]6호기'!$A$1</definedName>
    <definedName name="ㄹ">[0]!영광원자력5,'[26]6호기'!$A$1</definedName>
    <definedName name="ㄹㄷㄱㅂㄹ4ㄱ" localSheetId="0">BlankMacro1</definedName>
    <definedName name="ㄹㄷㄱㅂㄹ4ㄱ">BlankMacro1</definedName>
    <definedName name="ㄹㄹ" localSheetId="0" hidden="1">#REF!</definedName>
    <definedName name="ㄹㄹ" hidden="1">#REF!</definedName>
    <definedName name="ㄹㄹㄴㅇㄹㅇㄴㄹ" hidden="1">{#N/A,#N/A,FALSE,"표지"}</definedName>
    <definedName name="ㄹㄹㄷ">[0]!ㄹㄹㄷ</definedName>
    <definedName name="ㄹㄹㄹ" localSheetId="0" hidden="1">#REF!</definedName>
    <definedName name="ㄹㄹㄹ" hidden="1">#REF!</definedName>
    <definedName name="ㄹㄹㄹㄹ" hidden="1">{#N/A,#N/A,FALSE,"부대2"}</definedName>
    <definedName name="ㄹㅇ" localSheetId="0">#REF!</definedName>
    <definedName name="ㄹㅇ">#REF!</definedName>
    <definedName name="ㄹㅇJHO">[0]!ㄹㅇJHO</definedName>
    <definedName name="ㄹㅇㄴ" localSheetId="0">[0]!영광원자력5,'[26]6호기'!$A$1</definedName>
    <definedName name="ㄹㅇㄴ">[0]!영광원자력5,'[26]6호기'!$A$1</definedName>
    <definedName name="ㄹㅇㄴ모" localSheetId="0">[0]!영광원자력5,'[26]6호기'!$A$1</definedName>
    <definedName name="ㄹㅇㄴ모">[0]!영광원자력5,'[26]6호기'!$A$1</definedName>
    <definedName name="ㄹㅇㅗㄹ오" localSheetId="0">[0]!영광원자력5,'[26]6호기'!$A$1</definedName>
    <definedName name="ㄹㅇㅗㄹ오">[0]!영광원자력5,'[26]6호기'!$A$1</definedName>
    <definedName name="ㄹㅇㅗㅗ" localSheetId="0">[0]!영광원자력5,'[26]6호기'!$A$1</definedName>
    <definedName name="ㄹㅇㅗㅗ">[0]!영광원자력5,'[26]6호기'!$A$1</definedName>
    <definedName name="ㄹ오">[0]!ㄹ오</definedName>
    <definedName name="ㄹ오노">[0]!ㄹ오노</definedName>
    <definedName name="ㄹ오놓">[0]!ㄹ오놓</definedName>
    <definedName name="ㄹ오현">[0]!ㄹ오현</definedName>
    <definedName name="ㄹ오ㅗ">[0]!ㄹ오ㅗ</definedName>
    <definedName name="ㄹ온" localSheetId="0">[0]!영광원자력5,'[26]6호기'!$A$1</definedName>
    <definedName name="ㄹ온">[0]!영광원자력5,'[26]6호기'!$A$1</definedName>
    <definedName name="ㄹㅗㄹㅇ">[0]!ㄹㅗㄹㅇ</definedName>
    <definedName name="ㄹㅗ롱">[0]!ㄹㅗ롱</definedName>
    <definedName name="라" localSheetId="0">BlankMacro1</definedName>
    <definedName name="라">BlankMacro1</definedName>
    <definedName name="라ㅓ니" localSheetId="0">#REF!</definedName>
    <definedName name="라ㅓ니">#REF!</definedName>
    <definedName name="램머Q간재">[73]램머!$D$20</definedName>
    <definedName name="램머Q간재10">[73]램머!$F$20</definedName>
    <definedName name="램머Q간재야간">[73]램머!$J$20</definedName>
    <definedName name="램머Q노무">[73]램머!$D$21</definedName>
    <definedName name="램머Q노무10">[73]램머!$F$21</definedName>
    <definedName name="램머Q노무야간">[73]램머!$J$21</definedName>
    <definedName name="램머Q손료">[73]램머!$D$22</definedName>
    <definedName name="램머Q손료10">[73]램머!$F$22</definedName>
    <definedName name="램머Q손료야간">[73]램머!$J$22</definedName>
    <definedName name="램머간재">'[73]기계경비(시간당)'!$H$170</definedName>
    <definedName name="램머노무">'[73]기계경비(시간당)'!$H$166</definedName>
    <definedName name="램머노무야간">'[73]기계경비(시간당)'!$H$167</definedName>
    <definedName name="램머손료">'[73]기계경비(시간당)'!$H$165</definedName>
    <definedName name="램프" localSheetId="0">[90]단가조사!#REF!</definedName>
    <definedName name="램프">[90]단가조사!#REF!</definedName>
    <definedName name="러ㅗㄴ머ㅏㄹ" localSheetId="0">#REF!</definedName>
    <definedName name="러ㅗㄴ머ㅏㄹ">#REF!</definedName>
    <definedName name="로야ㅗ">[0]!로야ㅗ</definedName>
    <definedName name="로ㅗㄹ애">[0]!로ㅗㄹ애</definedName>
    <definedName name="롣ㅈ">[0]!롣ㅈ</definedName>
    <definedName name="롤" localSheetId="0">BlankMacro1</definedName>
    <definedName name="롤">BlankMacro1</definedName>
    <definedName name="롬나ㅓ" localSheetId="0">#REF!</definedName>
    <definedName name="롬나ㅓ">#REF!</definedName>
    <definedName name="롱노">[0]!롱노</definedName>
    <definedName name="롱ㅎㅎㅜ">[0]!롱ㅎㅎㅜ</definedName>
    <definedName name="롷ㅇ">[0]!롷ㅇ</definedName>
    <definedName name="루___핑___공" localSheetId="0">[66]노임단가!#REF!</definedName>
    <definedName name="루___핑___공">[66]노임단가!#REF!</definedName>
    <definedName name="리___벳___공" localSheetId="0">[66]노임단가!#REF!</definedName>
    <definedName name="리___벳___공">[66]노임단가!#REF!</definedName>
    <definedName name="ㅁ" localSheetId="0">#REF!</definedName>
    <definedName name="ㅁ">#REF!</definedName>
    <definedName name="ㅁ1" localSheetId="0">#REF!</definedName>
    <definedName name="ㅁ1">#REF!</definedName>
    <definedName name="ㅁ100" localSheetId="0">#REF!</definedName>
    <definedName name="ㅁ100">#REF!</definedName>
    <definedName name="ㅁ1000" localSheetId="0">#REF!</definedName>
    <definedName name="ㅁ1000">#REF!</definedName>
    <definedName name="ㅁ1700" localSheetId="0">#REF!</definedName>
    <definedName name="ㅁ1700">#REF!</definedName>
    <definedName name="ㅁ1800" localSheetId="0">#REF!</definedName>
    <definedName name="ㅁ1800">#REF!</definedName>
    <definedName name="ㅁ1882" localSheetId="0">#REF!</definedName>
    <definedName name="ㅁ1882">#REF!</definedName>
    <definedName name="ㅁ2200" localSheetId="0">#REF!</definedName>
    <definedName name="ㅁ2200">#REF!</definedName>
    <definedName name="ㅁ222" localSheetId="0">#REF!</definedName>
    <definedName name="ㅁ222">#REF!</definedName>
    <definedName name="ㅁ2400" localSheetId="0">#REF!</definedName>
    <definedName name="ㅁ2400">#REF!</definedName>
    <definedName name="ㅁ500" localSheetId="0">[91]Baby일위대가!#REF!</definedName>
    <definedName name="ㅁ500">[91]Baby일위대가!#REF!</definedName>
    <definedName name="ㅁ54" localSheetId="0">#REF!</definedName>
    <definedName name="ㅁ54">#REF!</definedName>
    <definedName name="ㅁ545" localSheetId="0">#REF!</definedName>
    <definedName name="ㅁ545">#REF!</definedName>
    <definedName name="ㅁ63" localSheetId="0">#REF!</definedName>
    <definedName name="ㅁ63">#REF!</definedName>
    <definedName name="ㅁ636" localSheetId="0">#REF!</definedName>
    <definedName name="ㅁ636">#REF!</definedName>
    <definedName name="ㅁ8529" localSheetId="0">[92]일위대가!#REF!</definedName>
    <definedName name="ㅁ8529">[92]일위대가!#REF!</definedName>
    <definedName name="ㅁㅁ" localSheetId="0">#REF!</definedName>
    <definedName name="ㅁㅁ">#REF!</definedName>
    <definedName name="ㅁㅁ158" localSheetId="0">#REF!</definedName>
    <definedName name="ㅁㅁ158">#REF!</definedName>
    <definedName name="ㅁㅁㅁ" localSheetId="0" hidden="1">#REF!</definedName>
    <definedName name="ㅁㅁㅁ" hidden="1">#REF!</definedName>
    <definedName name="ㅁㅁㅁㅁㅁ" localSheetId="0">#REF!</definedName>
    <definedName name="ㅁㅁㅁㅁㅁ">#REF!</definedName>
    <definedName name="ㅁㅇ리" localSheetId="0">#REF!</definedName>
    <definedName name="ㅁㅇ리">#REF!</definedName>
    <definedName name="ㅁㅇㅇ" hidden="1">{#N/A,#N/A,FALSE,"표지"}</definedName>
    <definedName name="ㅁㅎㅇ" localSheetId="0">BlankMacro1</definedName>
    <definedName name="ㅁㅎㅇ">BlankMacro1</definedName>
    <definedName name="마" localSheetId="0">BlankMacro1</definedName>
    <definedName name="마">BlankMacro1</definedName>
    <definedName name="마부_우마차포함" localSheetId="0">[66]노임단가!#REF!</definedName>
    <definedName name="마부_우마차포함">[66]노임단가!#REF!</definedName>
    <definedName name="마스콘수량" localSheetId="0">#REF!</definedName>
    <definedName name="마스콘수량">#REF!</definedName>
    <definedName name="마음" localSheetId="0">#REF!,#REF!</definedName>
    <definedName name="마음">#REF!,#REF!</definedName>
    <definedName name="마지막" localSheetId="0">#REF!</definedName>
    <definedName name="마지막">#REF!</definedName>
    <definedName name="말" localSheetId="0">BlankMacro1</definedName>
    <definedName name="말">BlankMacro1</definedName>
    <definedName name="맥문동" localSheetId="0">#REF!</definedName>
    <definedName name="맥문동">#REF!</definedName>
    <definedName name="명세" localSheetId="0">#REF!</definedName>
    <definedName name="명세">#REF!</definedName>
    <definedName name="명칭" localSheetId="1">#REF!</definedName>
    <definedName name="명칭" localSheetId="0">#REF!</definedName>
    <definedName name="명칭">#REF!</definedName>
    <definedName name="모" localSheetId="0">#REF!</definedName>
    <definedName name="모">#REF!</definedName>
    <definedName name="모과나무" localSheetId="0">#REF!</definedName>
    <definedName name="모과나무">#REF!</definedName>
    <definedName name="모래__분사공" localSheetId="0">[66]노임단가!#REF!</definedName>
    <definedName name="모래__분사공">[66]노임단가!#REF!</definedName>
    <definedName name="목" localSheetId="0">#REF!</definedName>
    <definedName name="목">#REF!</definedName>
    <definedName name="목____도" localSheetId="0">#REF!</definedName>
    <definedName name="목____도">#REF!</definedName>
    <definedName name="목공경비" localSheetId="0">#REF!</definedName>
    <definedName name="목공경비">#REF!</definedName>
    <definedName name="목공노무" localSheetId="0">#REF!</definedName>
    <definedName name="목공노무">#REF!</definedName>
    <definedName name="목공사" localSheetId="0">#REF!</definedName>
    <definedName name="목공사">#REF!</definedName>
    <definedName name="목공사소계" localSheetId="0">#REF!</definedName>
    <definedName name="목공사소계">#REF!</definedName>
    <definedName name="목공재료" localSheetId="0">#REF!</definedName>
    <definedName name="목공재료">#REF!</definedName>
    <definedName name="목백합" localSheetId="0">#REF!</definedName>
    <definedName name="목백합">#REF!</definedName>
    <definedName name="목포공항" localSheetId="0">[0]!영광원자력5,'[26]6호기'!$A$1</definedName>
    <definedName name="목포공항">[0]!영광원자력5,'[26]6호기'!$A$1</definedName>
    <definedName name="몰라" localSheetId="0">#REF!</definedName>
    <definedName name="몰라">#REF!</definedName>
    <definedName name="무궁화" localSheetId="0">#REF!</definedName>
    <definedName name="무궁화">#REF!</definedName>
    <definedName name="무농1호" localSheetId="0">#REF!</definedName>
    <definedName name="무농1호">#REF!</definedName>
    <definedName name="무농2호" localSheetId="0">#REF!</definedName>
    <definedName name="무농2호">#REF!</definedName>
    <definedName name="무선안" localSheetId="0">#REF!</definedName>
    <definedName name="무선안">#REF!</definedName>
    <definedName name="문서의_처음" localSheetId="0">#REF!</definedName>
    <definedName name="문서의_처음">#REF!</definedName>
    <definedName name="문예">[0]!문예</definedName>
    <definedName name="문혜" localSheetId="0">[93]적현로!#REF!</definedName>
    <definedName name="문혜">[93]적현로!#REF!</definedName>
    <definedName name="문화재" localSheetId="0">#REF!</definedName>
    <definedName name="문화재">#REF!</definedName>
    <definedName name="물가" localSheetId="0">#REF!</definedName>
    <definedName name="물가">#REF!</definedName>
    <definedName name="물가변동" localSheetId="0">#REF!</definedName>
    <definedName name="물가변동">#REF!</definedName>
    <definedName name="물가자료" localSheetId="0">#REF!</definedName>
    <definedName name="물가자료">#REF!</definedName>
    <definedName name="물가정보" localSheetId="0">#REF!</definedName>
    <definedName name="물가정보">#REF!</definedName>
    <definedName name="미장" localSheetId="1">#REF!</definedName>
    <definedName name="미장" localSheetId="0">#REF!</definedName>
    <definedName name="미장">#REF!</definedName>
    <definedName name="미장B공과잡비" localSheetId="0">#REF!</definedName>
    <definedName name="미장B공과잡비">#REF!</definedName>
    <definedName name="미장B소계" localSheetId="0">#REF!</definedName>
    <definedName name="미장B소계">#REF!</definedName>
    <definedName name="미장C소계" localSheetId="0">#REF!</definedName>
    <definedName name="미장C소계">#REF!</definedName>
    <definedName name="미장경비" localSheetId="0">#REF!</definedName>
    <definedName name="미장경비">#REF!</definedName>
    <definedName name="미장공">[94]노임!$B$6</definedName>
    <definedName name="미장공과잡비" localSheetId="0">#REF!</definedName>
    <definedName name="미장공과잡비">#REF!</definedName>
    <definedName name="미장공사" localSheetId="0">#REF!</definedName>
    <definedName name="미장공사">#REF!</definedName>
    <definedName name="미장노무" localSheetId="0">#REF!</definedName>
    <definedName name="미장노무">#REF!</definedName>
    <definedName name="미장소계" localSheetId="0">#REF!</definedName>
    <definedName name="미장소계">#REF!</definedName>
    <definedName name="미장재료" localSheetId="0">#REF!</definedName>
    <definedName name="미장재료">#REF!</definedName>
    <definedName name="ㅂ" localSheetId="1">'원가계산서(전기)'!ㅂ</definedName>
    <definedName name="ㅂ" localSheetId="0">'원가계산서(총괄)'!ㅂ</definedName>
    <definedName name="ㅂ">#REF!</definedName>
    <definedName name="ㅂㄷㅇㅈㅂㄷㅈㅂㄷㅈㅂㄷ" localSheetId="0">BlankMacro1</definedName>
    <definedName name="ㅂㄷㅇㅈㅂㄷㅈㅂㄷㅈㅂㄷ">BlankMacro1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바" localSheetId="0">BlankMacro1</definedName>
    <definedName name="바">BlankMacro1</definedName>
    <definedName name="바닥재소계" localSheetId="0">#REF!</definedName>
    <definedName name="바닥재소계">#REF!</definedName>
    <definedName name="바보" localSheetId="0">[95]I一般比!#REF!</definedName>
    <definedName name="바보">[95]I一般比!#REF!</definedName>
    <definedName name="바이브레타공" localSheetId="0">[66]노임단가!#REF!</definedName>
    <definedName name="바이브레타공">[66]노임단가!#REF!</definedName>
    <definedName name="박태기" localSheetId="0">#REF!</definedName>
    <definedName name="박태기">#REF!</definedName>
    <definedName name="발주용" localSheetId="0">#REF!</definedName>
    <definedName name="발주용">#REF!</definedName>
    <definedName name="방" localSheetId="0">#REF!</definedName>
    <definedName name="방">#REF!</definedName>
    <definedName name="방송" localSheetId="0">BlankMacro1</definedName>
    <definedName name="방송">BlankMacro1</definedName>
    <definedName name="방송설비" localSheetId="0">#REF!</definedName>
    <definedName name="방송설비">#REF!</definedName>
    <definedName name="방수" localSheetId="1">#REF!</definedName>
    <definedName name="방수" localSheetId="0">#REF!</definedName>
    <definedName name="방수">#REF!</definedName>
    <definedName name="방수경비" localSheetId="0">#REF!</definedName>
    <definedName name="방수경비">#REF!</definedName>
    <definedName name="방수공">[94]노임!$B$7</definedName>
    <definedName name="방수공과잡비" localSheetId="0">#REF!</definedName>
    <definedName name="방수공과잡비">#REF!</definedName>
    <definedName name="방수공사" localSheetId="0">#REF!</definedName>
    <definedName name="방수공사">#REF!</definedName>
    <definedName name="방수노무" localSheetId="0">#REF!</definedName>
    <definedName name="방수노무">#REF!</definedName>
    <definedName name="방수소계" localSheetId="0">#REF!</definedName>
    <definedName name="방수소계">#REF!</definedName>
    <definedName name="방수재료" localSheetId="0">#REF!</definedName>
    <definedName name="방수재료">#REF!</definedName>
    <definedName name="방호벽철근" localSheetId="0">#REF!</definedName>
    <definedName name="방호벽철근">#REF!</definedName>
    <definedName name="배_관_공" localSheetId="0">#REF!</definedName>
    <definedName name="배_관_공">#REF!</definedName>
    <definedName name="배롱나무" localSheetId="0">#REF!</definedName>
    <definedName name="배롱나무">#REF!</definedName>
    <definedName name="배전" localSheetId="0">#REF!</definedName>
    <definedName name="배전">#REF!</definedName>
    <definedName name="배전반" localSheetId="0">#REF!</definedName>
    <definedName name="배전반">#REF!</definedName>
    <definedName name="배전반1" localSheetId="0">#REF!</definedName>
    <definedName name="배전반1">#REF!</definedName>
    <definedName name="백02간재">'[73]기계경비(시간당)'!$H$161</definedName>
    <definedName name="백02간재티스제외">'[73]기계경비(시간당)'!$H$162</definedName>
    <definedName name="백02노무">'[73]기계경비(시간당)'!$H$153</definedName>
    <definedName name="백02노무야간">'[73]기계경비(시간당)'!$H$157</definedName>
    <definedName name="백02손료">'[73]기계경비(시간당)'!$H$149</definedName>
    <definedName name="백04간재">'[73]기계경비(시간당)'!$H$145</definedName>
    <definedName name="백04간재티스제외">'[73]기계경비(시간당)'!$H$146</definedName>
    <definedName name="백04노무">'[73]기계경비(시간당)'!$H$137</definedName>
    <definedName name="백04노무야간">'[73]기계경비(시간당)'!$H$141</definedName>
    <definedName name="백04손료">'[73]기계경비(시간당)'!$H$133</definedName>
    <definedName name="백07간재">'[73]기계경비(시간당)'!$H$129</definedName>
    <definedName name="백07노무">'[73]기계경비(시간당)'!$H$121</definedName>
    <definedName name="백07손료">'[73]기계경비(시간당)'!$H$117</definedName>
    <definedName name="번들1호" localSheetId="0">#REF!</definedName>
    <definedName name="번들1호">#REF!</definedName>
    <definedName name="번들2호" localSheetId="0">#REF!</definedName>
    <definedName name="번들2호">#REF!</definedName>
    <definedName name="번들3호" localSheetId="0">#REF!</definedName>
    <definedName name="번들3호">#REF!</definedName>
    <definedName name="번호" localSheetId="0">#REF!</definedName>
    <definedName name="번호">#REF!</definedName>
    <definedName name="벨트컨베이어작업공" localSheetId="0">[66]노임단가!#REF!</definedName>
    <definedName name="벨트컨베이어작업공">[66]노임단가!#REF!</definedName>
    <definedName name="변간접노무비" localSheetId="0">#REF!</definedName>
    <definedName name="변간접노무비">#REF!</definedName>
    <definedName name="변경">[0]!변경</definedName>
    <definedName name="변경개요1" localSheetId="0">#REF!</definedName>
    <definedName name="변경개요1">#REF!</definedName>
    <definedName name="변경개요2" localSheetId="0">#REF!</definedName>
    <definedName name="변경개요2">#REF!</definedName>
    <definedName name="변경개요3" localSheetId="0">#REF!</definedName>
    <definedName name="변경개요3">#REF!</definedName>
    <definedName name="변경개요4" localSheetId="0">#REF!</definedName>
    <definedName name="변경개요4">#REF!</definedName>
    <definedName name="변경공사원가" localSheetId="0">#REF!</definedName>
    <definedName name="변경공사원가">#REF!</definedName>
    <definedName name="변경비" localSheetId="0">#REF!</definedName>
    <definedName name="변경비">#REF!</definedName>
    <definedName name="변고용보험료" localSheetId="0">#REF!</definedName>
    <definedName name="변고용보험료">#REF!</definedName>
    <definedName name="변공급가액" localSheetId="0">#REF!</definedName>
    <definedName name="변공급가액">#REF!</definedName>
    <definedName name="변공사개요1" localSheetId="0">#REF!</definedName>
    <definedName name="변공사개요1">#REF!</definedName>
    <definedName name="변공사개요2" localSheetId="0">#REF!</definedName>
    <definedName name="변공사개요2">#REF!</definedName>
    <definedName name="변공사개요3" localSheetId="0">#REF!</definedName>
    <definedName name="변공사개요3">#REF!</definedName>
    <definedName name="변공사개요4" localSheetId="0">#REF!</definedName>
    <definedName name="변공사개요4">#REF!</definedName>
    <definedName name="변관급자재대" localSheetId="0">#REF!</definedName>
    <definedName name="변관급자재대">#REF!</definedName>
    <definedName name="변기타경비" localSheetId="0">#REF!</definedName>
    <definedName name="변기타경비">#REF!</definedName>
    <definedName name="변노무비" localSheetId="0">#REF!</definedName>
    <definedName name="변노무비">#REF!</definedName>
    <definedName name="변도급액" localSheetId="0">#REF!</definedName>
    <definedName name="변도급액">#REF!</definedName>
    <definedName name="변보상비" localSheetId="0">#REF!</definedName>
    <definedName name="변보상비">#REF!</definedName>
    <definedName name="변부가가치세" localSheetId="0">#REF!</definedName>
    <definedName name="변부가가치세">#REF!</definedName>
    <definedName name="변산재보험료" localSheetId="0">#REF!</definedName>
    <definedName name="변산재보험료">#REF!</definedName>
    <definedName name="변수수료" localSheetId="0">#REF!</definedName>
    <definedName name="변수수료">#REF!</definedName>
    <definedName name="변순공사원가" localSheetId="0">#REF!</definedName>
    <definedName name="변순공사원가">#REF!</definedName>
    <definedName name="변안전관리비" localSheetId="0">#REF!</definedName>
    <definedName name="변안전관리비">#REF!</definedName>
    <definedName name="변압기1" localSheetId="0">#REF!</definedName>
    <definedName name="변압기1">#REF!</definedName>
    <definedName name="변이윤" localSheetId="0">#REF!</definedName>
    <definedName name="변이윤">#REF!</definedName>
    <definedName name="변일반관리비" localSheetId="0">#REF!</definedName>
    <definedName name="변일반관리비">#REF!</definedName>
    <definedName name="변재료비" localSheetId="0">#REF!</definedName>
    <definedName name="변재료비">#REF!</definedName>
    <definedName name="변제간접노무비" localSheetId="0">#REF!</definedName>
    <definedName name="변제간접노무비">#REF!</definedName>
    <definedName name="변제공급가액" localSheetId="0">#REF!</definedName>
    <definedName name="변제공급가액">#REF!</definedName>
    <definedName name="변제기타경비" localSheetId="0">#REF!</definedName>
    <definedName name="변제기타경비">#REF!</definedName>
    <definedName name="변제도급액" localSheetId="0">#REF!</definedName>
    <definedName name="변제도급액">#REF!</definedName>
    <definedName name="변제부가가치세" localSheetId="0">#REF!</definedName>
    <definedName name="변제부가가치세">#REF!</definedName>
    <definedName name="변제산재보험료" localSheetId="0">#REF!</definedName>
    <definedName name="변제산재보험료">#REF!</definedName>
    <definedName name="변제순공사원가" localSheetId="0">#REF!</definedName>
    <definedName name="변제순공사원가">#REF!</definedName>
    <definedName name="변제안전관리비" localSheetId="0">#REF!</definedName>
    <definedName name="변제안전관리비">#REF!</definedName>
    <definedName name="변제이윤" localSheetId="0">#REF!</definedName>
    <definedName name="변제이윤">#REF!</definedName>
    <definedName name="변제일반관리비" localSheetId="0">#REF!</definedName>
    <definedName name="변제일반관리비">#REF!</definedName>
    <definedName name="변폐기물처리비" localSheetId="0">#REF!</definedName>
    <definedName name="변폐기물처리비">#REF!</definedName>
    <definedName name="보_온_공" localSheetId="0">#REF!</definedName>
    <definedName name="보_온_공">#REF!</definedName>
    <definedName name="보도경계블럭수량" localSheetId="0">#REF!</definedName>
    <definedName name="보도경계블럭수량">#REF!</definedName>
    <definedName name="보상비" localSheetId="0">#REF!</definedName>
    <definedName name="보상비">#REF!</definedName>
    <definedName name="보인" localSheetId="0">#REF!</definedName>
    <definedName name="보인">#REF!</definedName>
    <definedName name="보차도경계블럭수량" localSheetId="0">#REF!</definedName>
    <definedName name="보차도경계블럭수량">#REF!</definedName>
    <definedName name="보통인부">[94]노임!$B$14</definedName>
    <definedName name="본동경비" localSheetId="0">#REF!</definedName>
    <definedName name="본동경비">#REF!</definedName>
    <definedName name="본동계" localSheetId="0">#REF!</definedName>
    <definedName name="본동계">#REF!</definedName>
    <definedName name="본동노무" localSheetId="0">#REF!</definedName>
    <definedName name="본동노무">#REF!</definedName>
    <definedName name="본동재료" localSheetId="0">#REF!</definedName>
    <definedName name="본동재료">#REF!</definedName>
    <definedName name="부가가치세" localSheetId="0">#REF!</definedName>
    <definedName name="부가가치세">#REF!</definedName>
    <definedName name="부대원본" hidden="1">{#N/A,#N/A,FALSE,"토공2"}</definedName>
    <definedName name="부대일위대가" localSheetId="0">#REF!</definedName>
    <definedName name="부대일위대가">#REF!</definedName>
    <definedName name="분" localSheetId="0">#REF!</definedName>
    <definedName name="분">#REF!</definedName>
    <definedName name="분강제" localSheetId="0">#REF!</definedName>
    <definedName name="분강제">#REF!</definedName>
    <definedName name="분담이행" localSheetId="0">#REF!</definedName>
    <definedName name="분담이행">#REF!</definedName>
    <definedName name="분리">'[96]빗물받이(910-510-410)'!$P$4</definedName>
    <definedName name="분전반" localSheetId="0">BlankMacro1</definedName>
    <definedName name="분전반">BlankMacro1</definedName>
    <definedName name="분전함신설합계">[97]분전함신설!$S$29</definedName>
    <definedName name="브02간재구조물">'[73]기계경비(시간당)'!$H$112</definedName>
    <definedName name="브02노무">'[73]기계경비(시간당)'!$H$110</definedName>
    <definedName name="브02노무야간">'[73]기계경비(시간당)'!$H$111</definedName>
    <definedName name="브02손료">'[73]기계경비(시간당)'!$H$109</definedName>
    <definedName name="브04간재구조물">'[73]기계경비(시간당)'!$H$105</definedName>
    <definedName name="브04노무">'[73]기계경비(시간당)'!$H$103</definedName>
    <definedName name="브04노무야간">'[73]기계경비(시간당)'!$H$104</definedName>
    <definedName name="브04손료">'[73]기계경비(시간당)'!$H$102</definedName>
    <definedName name="브레이드">'[73]기계경비(시간당)'!$D$28</definedName>
    <definedName name="비_계_공" localSheetId="0">#REF!</definedName>
    <definedName name="비_계_공">#REF!</definedName>
    <definedName name="비계" localSheetId="0">#REF!</definedName>
    <definedName name="비계">#REF!</definedName>
    <definedName name="비목1" localSheetId="1">#REF!</definedName>
    <definedName name="비목1" localSheetId="0">#REF!</definedName>
    <definedName name="비목1">#REF!</definedName>
    <definedName name="비목2" localSheetId="1">#REF!</definedName>
    <definedName name="비목2" localSheetId="0">#REF!</definedName>
    <definedName name="비목2">#REF!</definedName>
    <definedName name="비목3" localSheetId="1">#REF!</definedName>
    <definedName name="비목3" localSheetId="0">#REF!</definedName>
    <definedName name="비목3">#REF!</definedName>
    <definedName name="비목4" localSheetId="1">#REF!</definedName>
    <definedName name="비목4" localSheetId="0">#REF!</definedName>
    <definedName name="비목4">#REF!</definedName>
    <definedName name="비비추" localSheetId="0">#REF!</definedName>
    <definedName name="비비추">#REF!</definedName>
    <definedName name="비율" localSheetId="0">#REF!</definedName>
    <definedName name="비율">#REF!</definedName>
    <definedName name="빗물받이1" localSheetId="0">#REF!</definedName>
    <definedName name="빗물받이1">#REF!</definedName>
    <definedName name="빗물받이1000" localSheetId="0">#REF!</definedName>
    <definedName name="빗물받이1000">#REF!</definedName>
    <definedName name="빗물받이2" localSheetId="0">#REF!</definedName>
    <definedName name="빗물받이2">#REF!</definedName>
    <definedName name="빗물받이연터" localSheetId="0">#REF!</definedName>
    <definedName name="빗물받이연터">#REF!</definedName>
    <definedName name="ㅃㄷㅈ" hidden="1">{#N/A,#N/A,TRUE,"1";#N/A,#N/A,TRUE,"2";#N/A,#N/A,TRUE,"3";#N/A,#N/A,TRUE,"4";#N/A,#N/A,TRUE,"5";#N/A,#N/A,TRUE,"6";#N/A,#N/A,TRUE,"7"}</definedName>
    <definedName name="사" localSheetId="0">BlankMacro1</definedName>
    <definedName name="사">BlankMacro1</definedName>
    <definedName name="사공_배포함" localSheetId="0">[66]노임단가!#REF!</definedName>
    <definedName name="사공_배포함">[66]노임단가!#REF!</definedName>
    <definedName name="사급자재">[64]사급자재!$E$2:$H$200</definedName>
    <definedName name="사업의" localSheetId="0">#REF!</definedName>
    <definedName name="사업의">#REF!</definedName>
    <definedName name="사포리" localSheetId="0">#REF!</definedName>
    <definedName name="사포리">#REF!</definedName>
    <definedName name="사후환경조사" localSheetId="0">#REF!</definedName>
    <definedName name="사후환경조사">#REF!</definedName>
    <definedName name="산R_A_1" localSheetId="0">#REF!</definedName>
    <definedName name="산R_A_1">#REF!</definedName>
    <definedName name="산R_A_10" localSheetId="0">#REF!</definedName>
    <definedName name="산R_A_10">#REF!</definedName>
    <definedName name="산R_A_11" localSheetId="0">#REF!</definedName>
    <definedName name="산R_A_11">#REF!</definedName>
    <definedName name="산R_A_12" localSheetId="0">#REF!</definedName>
    <definedName name="산R_A_12">#REF!</definedName>
    <definedName name="산R_A_13" localSheetId="0">#REF!</definedName>
    <definedName name="산R_A_13">#REF!</definedName>
    <definedName name="산R_A_2" localSheetId="0">#REF!</definedName>
    <definedName name="산R_A_2">#REF!</definedName>
    <definedName name="산R_A_3" localSheetId="0">#REF!</definedName>
    <definedName name="산R_A_3">#REF!</definedName>
    <definedName name="산R_A_4" localSheetId="0">#REF!</definedName>
    <definedName name="산R_A_4">#REF!</definedName>
    <definedName name="산R_A_5" localSheetId="0">#REF!</definedName>
    <definedName name="산R_A_5">#REF!</definedName>
    <definedName name="산R_A_6" localSheetId="0">#REF!</definedName>
    <definedName name="산R_A_6">#REF!</definedName>
    <definedName name="산R_A_7" localSheetId="0">#REF!</definedName>
    <definedName name="산R_A_7">#REF!</definedName>
    <definedName name="산R_A_8" localSheetId="0">#REF!</definedName>
    <definedName name="산R_A_8">#REF!</definedName>
    <definedName name="산R_A_9" localSheetId="0">#REF!</definedName>
    <definedName name="산R_A_9">#REF!</definedName>
    <definedName name="산R_G_14" localSheetId="0">#REF!</definedName>
    <definedName name="산R_G_14">#REF!</definedName>
    <definedName name="산R_G_15" localSheetId="0">#REF!</definedName>
    <definedName name="산R_G_15">#REF!</definedName>
    <definedName name="산R_G_16" localSheetId="0">#REF!</definedName>
    <definedName name="산R_G_16">#REF!</definedName>
    <definedName name="산R_G_17" localSheetId="0">#REF!</definedName>
    <definedName name="산R_G_17">#REF!</definedName>
    <definedName name="산R_G_18" localSheetId="0">#REF!</definedName>
    <definedName name="산R_G_18">#REF!</definedName>
    <definedName name="산R_G_19" localSheetId="0">#REF!</definedName>
    <definedName name="산R_G_19">#REF!</definedName>
    <definedName name="산R_G_20" localSheetId="0">#REF!</definedName>
    <definedName name="산R_G_20">#REF!</definedName>
    <definedName name="산R_G_21" localSheetId="0">#REF!</definedName>
    <definedName name="산R_G_21">#REF!</definedName>
    <definedName name="산R_G_22" localSheetId="0">#REF!</definedName>
    <definedName name="산R_G_22">#REF!</definedName>
    <definedName name="산R_G_23" localSheetId="0">#REF!</definedName>
    <definedName name="산R_G_23">#REF!</definedName>
    <definedName name="산R_G_24" localSheetId="0">#REF!</definedName>
    <definedName name="산R_G_24">#REF!</definedName>
    <definedName name="산R_G_25" localSheetId="0">#REF!</definedName>
    <definedName name="산R_G_25">#REF!</definedName>
    <definedName name="산R_G_26" localSheetId="0">#REF!</definedName>
    <definedName name="산R_G_26">#REF!</definedName>
    <definedName name="산R_G_27" localSheetId="0">#REF!</definedName>
    <definedName name="산R_G_27">#REF!</definedName>
    <definedName name="산R_G_28" localSheetId="0">#REF!</definedName>
    <definedName name="산R_G_28">#REF!</definedName>
    <definedName name="산R_G_29" localSheetId="0">#REF!</definedName>
    <definedName name="산R_G_29">#REF!</definedName>
    <definedName name="산R_G_30" localSheetId="0">#REF!</definedName>
    <definedName name="산R_G_30">#REF!</definedName>
    <definedName name="산R_G_31" localSheetId="0">#REF!</definedName>
    <definedName name="산R_G_31">#REF!</definedName>
    <definedName name="산R_G_32" localSheetId="0">#REF!</definedName>
    <definedName name="산R_G_32">#REF!</definedName>
    <definedName name="산식을값으로">[0]!산식을값으로</definedName>
    <definedName name="산업" localSheetId="0">#REF!</definedName>
    <definedName name="산업">#REF!</definedName>
    <definedName name="산재" localSheetId="0">#REF!</definedName>
    <definedName name="산재">#REF!</definedName>
    <definedName name="산재1" localSheetId="0">#REF!</definedName>
    <definedName name="산재1">#REF!</definedName>
    <definedName name="산재2" localSheetId="0">#REF!</definedName>
    <definedName name="산재2">#REF!</definedName>
    <definedName name="산재보험료" localSheetId="0">#REF!</definedName>
    <definedName name="산재보험료">#REF!</definedName>
    <definedName name="산재보험료율" localSheetId="0">#REF!</definedName>
    <definedName name="산재보험료율">#REF!</definedName>
    <definedName name="산재보험율" localSheetId="0">#REF!</definedName>
    <definedName name="산재보험율">#REF!</definedName>
    <definedName name="산철쭉" localSheetId="0">#REF!</definedName>
    <definedName name="산철쭉">#REF!</definedName>
    <definedName name="산출" localSheetId="1">[98]산출내역서집계표!$D$3:$L$116</definedName>
    <definedName name="산출" localSheetId="0">[98]산출내역서집계표!$D$3:$L$116</definedName>
    <definedName name="산출">[99]산출내역서집계표!$D$3:$L$116</definedName>
    <definedName name="산출1" localSheetId="1">[98]산출내역서집계표!$D$6:$L$116</definedName>
    <definedName name="산출1" localSheetId="0">[98]산출내역서집계표!$D$6:$L$116</definedName>
    <definedName name="산출1">[99]산출내역서집계표!$D$6:$L$116</definedName>
    <definedName name="산출금양" localSheetId="1">[98]산출내역서집계표!$AB$2:$AR$143</definedName>
    <definedName name="산출금양" localSheetId="0">[98]산출내역서집계표!$AB$2:$AR$143</definedName>
    <definedName name="산출금양">[99]산출내역서집계표!$AB$2:$AR$143</definedName>
    <definedName name="산출내역" localSheetId="0">#REF!</definedName>
    <definedName name="산출내역">#REF!</definedName>
    <definedName name="상림1호" localSheetId="0">#REF!</definedName>
    <definedName name="상림1호">#REF!</definedName>
    <definedName name="상림2호" localSheetId="0">#REF!</definedName>
    <definedName name="상림2호">#REF!</definedName>
    <definedName name="상림3호" localSheetId="0">#REF!</definedName>
    <definedName name="상림3호">#REF!</definedName>
    <definedName name="상세도" localSheetId="0">#REF!</definedName>
    <definedName name="상세도">#REF!</definedName>
    <definedName name="상수도공" localSheetId="0">#REF!</definedName>
    <definedName name="상수도공">#REF!</definedName>
    <definedName name="상수도공집계표" localSheetId="0">#REF!</definedName>
    <definedName name="상수도공집계표">#REF!</definedName>
    <definedName name="상원" localSheetId="0">#REF!</definedName>
    <definedName name="상원">#REF!</definedName>
    <definedName name="생경" localSheetId="0">#REF!</definedName>
    <definedName name="생경">#REF!</definedName>
    <definedName name="생경1" localSheetId="0">#REF!</definedName>
    <definedName name="생경1">#REF!</definedName>
    <definedName name="생노" localSheetId="0">#REF!</definedName>
    <definedName name="생노">#REF!</definedName>
    <definedName name="생노1" localSheetId="0">#REF!</definedName>
    <definedName name="생노1">#REF!</definedName>
    <definedName name="생사1호" localSheetId="0">#REF!</definedName>
    <definedName name="생사1호">#REF!</definedName>
    <definedName name="생사2호" localSheetId="0">#REF!</definedName>
    <definedName name="생사2호">#REF!</definedName>
    <definedName name="생사기존" localSheetId="0">#REF!</definedName>
    <definedName name="생사기존">#REF!</definedName>
    <definedName name="생이" localSheetId="0">#REF!</definedName>
    <definedName name="생이">#REF!</definedName>
    <definedName name="생재" localSheetId="0">#REF!</definedName>
    <definedName name="생재">#REF!</definedName>
    <definedName name="생재1" localSheetId="0">#REF!</definedName>
    <definedName name="생재1">#REF!</definedName>
    <definedName name="서" hidden="1">{#N/A,#N/A,TRUE,"총괄"}</definedName>
    <definedName name="서부2차" hidden="1">{#N/A,#N/A,TRUE,"총괄"}</definedName>
    <definedName name="서부전용주" hidden="1">{#N/A,#N/A,TRUE,"총괄"}</definedName>
    <definedName name="서원기산" localSheetId="0">#REF!</definedName>
    <definedName name="서원기산">#REF!</definedName>
    <definedName name="석" localSheetId="0">#REF!</definedName>
    <definedName name="석">#REF!</definedName>
    <definedName name="석A소계" localSheetId="0">#REF!</definedName>
    <definedName name="석A소계">#REF!</definedName>
    <definedName name="석B소계" localSheetId="0">#REF!</definedName>
    <definedName name="석B소계">#REF!</definedName>
    <definedName name="석공경비" localSheetId="0">#REF!</definedName>
    <definedName name="석공경비">#REF!</definedName>
    <definedName name="석공노무" localSheetId="0">#REF!</definedName>
    <definedName name="석공노무">#REF!</definedName>
    <definedName name="석공사" localSheetId="0">#REF!</definedName>
    <definedName name="석공사">#REF!</definedName>
    <definedName name="석공재료" localSheetId="0">#REF!</definedName>
    <definedName name="석공재료">#REF!</definedName>
    <definedName name="석축철거" localSheetId="0">#REF!</definedName>
    <definedName name="석축철거">#REF!</definedName>
    <definedName name="선___반___공" localSheetId="0">[66]노임단가!#REF!</definedName>
    <definedName name="선___반___공">[66]노임단가!#REF!</definedName>
    <definedName name="선량1호" localSheetId="0">#REF!</definedName>
    <definedName name="선량1호">#REF!</definedName>
    <definedName name="선량2호" localSheetId="0">#REF!</definedName>
    <definedName name="선량2호">#REF!</definedName>
    <definedName name="선량3호" localSheetId="0">#REF!</definedName>
    <definedName name="선량3호">#REF!</definedName>
    <definedName name="선량4호" localSheetId="0">#REF!</definedName>
    <definedName name="선량4호">#REF!</definedName>
    <definedName name="선량5호" localSheetId="0">#REF!</definedName>
    <definedName name="선량5호">#REF!</definedName>
    <definedName name="선로신설" localSheetId="0">#REF!</definedName>
    <definedName name="선로신설">#REF!</definedName>
    <definedName name="선로철거" localSheetId="0">#REF!</definedName>
    <definedName name="선로철거">#REF!</definedName>
    <definedName name="설계내역" localSheetId="0">#REF!</definedName>
    <definedName name="설계내역">#REF!</definedName>
    <definedName name="설집" localSheetId="1">#REF!</definedName>
    <definedName name="설집" localSheetId="0">#REF!</definedName>
    <definedName name="설집">#REF!</definedName>
    <definedName name="설치계" localSheetId="0">#REF!</definedName>
    <definedName name="설치계">#REF!</definedName>
    <definedName name="섬석교" localSheetId="0">[93]적현로!#REF!</definedName>
    <definedName name="섬석교">[93]적현로!#REF!</definedName>
    <definedName name="성산1호" localSheetId="0">#REF!</definedName>
    <definedName name="성산1호">#REF!</definedName>
    <definedName name="성산2호" localSheetId="0">#REF!</definedName>
    <definedName name="성산2호">#REF!</definedName>
    <definedName name="성산3호" localSheetId="0">#REF!</definedName>
    <definedName name="성산3호">#REF!</definedName>
    <definedName name="성산4호" localSheetId="0">#REF!</definedName>
    <definedName name="성산4호">#REF!</definedName>
    <definedName name="성산5호" localSheetId="0">#REF!</definedName>
    <definedName name="성산5호">#REF!</definedName>
    <definedName name="셧터공" localSheetId="0">[66]노임단가!#REF!</definedName>
    <definedName name="셧터공">[66]노임단가!#REF!</definedName>
    <definedName name="소계" localSheetId="0">#REF!</definedName>
    <definedName name="소계">#REF!</definedName>
    <definedName name="소계3" localSheetId="0">#REF!</definedName>
    <definedName name="소계3">#REF!</definedName>
    <definedName name="소계4" localSheetId="0">#REF!</definedName>
    <definedName name="소계4">#REF!</definedName>
    <definedName name="소계5" localSheetId="0">#REF!</definedName>
    <definedName name="소계5">#REF!</definedName>
    <definedName name="소나무" localSheetId="0">#REF!</definedName>
    <definedName name="소나무">#REF!</definedName>
    <definedName name="소방" localSheetId="0">#REF!</definedName>
    <definedName name="소방">#REF!</definedName>
    <definedName name="소방내역" localSheetId="0">BlankMacro1</definedName>
    <definedName name="소방내역">BlankMacro1</definedName>
    <definedName name="소방내역서" localSheetId="0">BlankMacro1</definedName>
    <definedName name="소방내역서">BlankMacro1</definedName>
    <definedName name="소방설비" localSheetId="0">#REF!</definedName>
    <definedName name="소방설비">#REF!</definedName>
    <definedName name="소수력" localSheetId="0">[100]단가!#REF!</definedName>
    <definedName name="소수력">[100]단가!#REF!</definedName>
    <definedName name="소음진동" localSheetId="0">#REF!</definedName>
    <definedName name="소음진동">#REF!</definedName>
    <definedName name="소음진동측정" localSheetId="0">#REF!</definedName>
    <definedName name="소음진동측정">#REF!</definedName>
    <definedName name="소형B손료">'[73]기계경비(시간당)'!$H$240</definedName>
    <definedName name="송수관로구경" localSheetId="0">#REF!</definedName>
    <definedName name="송수관로구경">#REF!</definedName>
    <definedName name="송천1" localSheetId="0">#REF!</definedName>
    <definedName name="송천1">#REF!</definedName>
    <definedName name="송천2" localSheetId="0">#REF!</definedName>
    <definedName name="송천2">#REF!</definedName>
    <definedName name="수" localSheetId="1">#REF!</definedName>
    <definedName name="수" localSheetId="0">#REF!</definedName>
    <definedName name="수">#REF!</definedName>
    <definedName name="수____종" localSheetId="0">#REF!</definedName>
    <definedName name="수____종">#REF!</definedName>
    <definedName name="수경단가" localSheetId="0">#REF!</definedName>
    <definedName name="수경단가">#REF!</definedName>
    <definedName name="수경단가1" localSheetId="0">#REF!</definedName>
    <definedName name="수경단가1">#REF!</definedName>
    <definedName name="수경일위" localSheetId="0">#REF!</definedName>
    <definedName name="수경일위">#REF!</definedName>
    <definedName name="수급인상호" localSheetId="0">#REF!</definedName>
    <definedName name="수급인상호">#REF!</definedName>
    <definedName name="수급인성명" localSheetId="0">#REF!</definedName>
    <definedName name="수급인성명">#REF!</definedName>
    <definedName name="수급인주소" localSheetId="0">#REF!</definedName>
    <definedName name="수급인주소">#REF!</definedName>
    <definedName name="수량" localSheetId="0">#REF!</definedName>
    <definedName name="수량">#REF!</definedName>
    <definedName name="수량계산" localSheetId="0">#REF!</definedName>
    <definedName name="수량계산">#REF!</definedName>
    <definedName name="수량산출" localSheetId="1">#REF!</definedName>
    <definedName name="수량산출" localSheetId="0">#REF!</definedName>
    <definedName name="수량산출">#REF!</definedName>
    <definedName name="수량산출서" localSheetId="1">[101]단가산출!#REF!</definedName>
    <definedName name="수량산출서" localSheetId="0">[101]단가산출!#REF!</definedName>
    <definedName name="수량산출서">#REF!</definedName>
    <definedName name="수량집계표" localSheetId="0">#REF!</definedName>
    <definedName name="수량집계표">#REF!</definedName>
    <definedName name="수량집계표2_5_탈취설비_List" localSheetId="0">#REF!</definedName>
    <definedName name="수량집계표2_5_탈취설비_List">#REF!</definedName>
    <definedName name="수량코드" localSheetId="0">#REF!</definedName>
    <definedName name="수량코드">#REF!</definedName>
    <definedName name="수리수문" localSheetId="0">#REF!</definedName>
    <definedName name="수리수문">#REF!</definedName>
    <definedName name="수목단가">[66]수목단가!$A$1:$E$65536</definedName>
    <definedName name="수수" localSheetId="0">#REF!</definedName>
    <definedName name="수수">#REF!</definedName>
    <definedName name="수수꽃다리" localSheetId="0">#REF!</definedName>
    <definedName name="수수꽃다리">#REF!</definedName>
    <definedName name="수인동">[0]!수인동</definedName>
    <definedName name="수작업__반장" localSheetId="0">[66]노임단가!#REF!</definedName>
    <definedName name="수작업__반장">[66]노임단가!#REF!</definedName>
    <definedName name="수장경비" localSheetId="0">#REF!</definedName>
    <definedName name="수장경비">#REF!</definedName>
    <definedName name="수장공사" localSheetId="0">#REF!</definedName>
    <definedName name="수장공사">#REF!</definedName>
    <definedName name="수장노무" localSheetId="0">#REF!</definedName>
    <definedName name="수장노무">#REF!</definedName>
    <definedName name="수장재료" localSheetId="0">#REF!</definedName>
    <definedName name="수장재료">#REF!</definedName>
    <definedName name="수중모타1" localSheetId="0">#REF!</definedName>
    <definedName name="수중모타1">#REF!</definedName>
    <definedName name="수중모타10" localSheetId="0">#REF!</definedName>
    <definedName name="수중모타10">#REF!</definedName>
    <definedName name="수중모타15" localSheetId="0">#REF!</definedName>
    <definedName name="수중모타15">#REF!</definedName>
    <definedName name="수중모타2" localSheetId="0">#REF!</definedName>
    <definedName name="수중모타2">#REF!</definedName>
    <definedName name="수중모타20" localSheetId="0">#REF!</definedName>
    <definedName name="수중모타20">#REF!</definedName>
    <definedName name="수중모타25" localSheetId="0">#REF!</definedName>
    <definedName name="수중모타25">#REF!</definedName>
    <definedName name="수중모타3" localSheetId="0">#REF!</definedName>
    <definedName name="수중모타3">#REF!</definedName>
    <definedName name="수중모타30" localSheetId="0">#REF!</definedName>
    <definedName name="수중모타30">#REF!</definedName>
    <definedName name="수중모타5" localSheetId="0">#REF!</definedName>
    <definedName name="수중모타5">#REF!</definedName>
    <definedName name="수중모타7.5" localSheetId="0">#REF!</definedName>
    <definedName name="수중모타7.5">#REF!</definedName>
    <definedName name="수중모터펌프단가" localSheetId="0">#REF!</definedName>
    <definedName name="수중모터펌프단가">#REF!</definedName>
    <definedName name="수중케이블단가" localSheetId="0">#REF!</definedName>
    <definedName name="수중케이블단가">#REF!</definedName>
    <definedName name="수질" localSheetId="0">#REF!</definedName>
    <definedName name="수질">#REF!</definedName>
    <definedName name="수질측정" localSheetId="0">#REF!</definedName>
    <definedName name="수질측정">#REF!</definedName>
    <definedName name="수평규준틀" localSheetId="0">#REF!</definedName>
    <definedName name="수평규준틀">#REF!</definedName>
    <definedName name="순공사비" localSheetId="0">#REF!</definedName>
    <definedName name="순공사비">#REF!</definedName>
    <definedName name="순공사원가" localSheetId="0">#REF!</definedName>
    <definedName name="순공사원가">#REF!</definedName>
    <definedName name="슬레이트__공" localSheetId="0">[66]노임단가!#REF!</definedName>
    <definedName name="슬레이트__공">[66]노임단가!#REF!</definedName>
    <definedName name="시_험_사_4급" localSheetId="0">[66]노임단가!#REF!</definedName>
    <definedName name="시_험_사_4급">[66]노임단가!#REF!</definedName>
    <definedName name="시공측량사" localSheetId="0">#REF!</definedName>
    <definedName name="시공측량사">#REF!</definedName>
    <definedName name="시설물수량">[66]시설수량표!$C$1:$F$65536</definedName>
    <definedName name="시설일위" localSheetId="0">#REF!</definedName>
    <definedName name="시설일위">#REF!</definedName>
    <definedName name="시설일위금액" localSheetId="0">#REF!</definedName>
    <definedName name="시설일위금액">#REF!</definedName>
    <definedName name="시행년" localSheetId="0">#REF!</definedName>
    <definedName name="시행년">#REF!</definedName>
    <definedName name="시행청">[71]설계산출표지!$B$21</definedName>
    <definedName name="시행청1" localSheetId="0">#REF!</definedName>
    <definedName name="시행청1">#REF!</definedName>
    <definedName name="시행청2" localSheetId="0">#REF!</definedName>
    <definedName name="시행청2">#REF!</definedName>
    <definedName name="시험__보조수" localSheetId="0">[66]노임단가!#REF!</definedName>
    <definedName name="시험__보조수">[66]노임단가!#REF!</definedName>
    <definedName name="식재단가" localSheetId="0">#REF!</definedName>
    <definedName name="식재단가">#REF!</definedName>
    <definedName name="식재수량표">[66]식재수량표!$C$1:$F$65536</definedName>
    <definedName name="식재일위" localSheetId="0">#REF!</definedName>
    <definedName name="식재일위">#REF!</definedName>
    <definedName name="신규단가모음" localSheetId="0">#REF!</definedName>
    <definedName name="신규단가모음">#REF!</definedName>
    <definedName name="신설단가모음" localSheetId="0">#REF!</definedName>
    <definedName name="신설단가모음">#REF!</definedName>
    <definedName name="신성" localSheetId="0">#REF!</definedName>
    <definedName name="신성">#REF!</definedName>
    <definedName name="신성1" localSheetId="0">#REF!</definedName>
    <definedName name="신성1">#REF!</definedName>
    <definedName name="신성2" localSheetId="0">#REF!</definedName>
    <definedName name="신성2">#REF!</definedName>
    <definedName name="신성3" localSheetId="0">#REF!</definedName>
    <definedName name="신성3">#REF!</definedName>
    <definedName name="신성4" localSheetId="0">#REF!</definedName>
    <definedName name="신성4">#REF!</definedName>
    <definedName name="신성5" localSheetId="0">#REF!</definedName>
    <definedName name="신성5">#REF!</definedName>
    <definedName name="신성6" localSheetId="0">#REF!</definedName>
    <definedName name="신성6">#REF!</definedName>
    <definedName name="신성7" localSheetId="0">#REF!</definedName>
    <definedName name="신성7">#REF!</definedName>
    <definedName name="신성감" localSheetId="0">#REF!</definedName>
    <definedName name="신성감">#REF!</definedName>
    <definedName name="신호" localSheetId="0">#REF!</definedName>
    <definedName name="신호">#REF!</definedName>
    <definedName name="신호기">[0]!신호기</definedName>
    <definedName name="신흥1호" localSheetId="0">#REF!</definedName>
    <definedName name="신흥1호">#REF!</definedName>
    <definedName name="신흥2호" localSheetId="0">#REF!</definedName>
    <definedName name="신흥2호">#REF!</definedName>
    <definedName name="실경상" localSheetId="0">#REF!</definedName>
    <definedName name="실경상">#REF!</definedName>
    <definedName name="심우" localSheetId="0">#REF!</definedName>
    <definedName name="심우">#REF!</definedName>
    <definedName name="심우을" localSheetId="0">#REF!</definedName>
    <definedName name="심우을">#REF!</definedName>
    <definedName name="ㅇ" localSheetId="1">#N/A</definedName>
    <definedName name="ㅇ" localSheetId="0">#N/A</definedName>
    <definedName name="ㅇ">#REF!</definedName>
    <definedName name="ㅇ560" localSheetId="0">#REF!</definedName>
    <definedName name="ㅇ560">#REF!</definedName>
    <definedName name="ㅇㄴ" localSheetId="0">[0]!영광원자력5,'[26]6호기'!$A$1</definedName>
    <definedName name="ㅇㄴ">[0]!영광원자력5,'[26]6호기'!$A$1</definedName>
    <definedName name="ㅇㄴㅁ">[0]!ㅇㄴㅁ</definedName>
    <definedName name="ㅇㄴ모">[0]!ㅇㄴ모</definedName>
    <definedName name="ㅇㄴㅇㅈㅇㅈㄴㅇ" localSheetId="0">BlankMacro1</definedName>
    <definedName name="ㅇㄴㅇㅈㅇㅈㄴㅇ">BlankMacro1</definedName>
    <definedName name="ㅇ나리" localSheetId="0">#REF!</definedName>
    <definedName name="ㅇ나리">#REF!</definedName>
    <definedName name="ㅇ남러이" localSheetId="0">#REF!</definedName>
    <definedName name="ㅇ남러이">#REF!</definedName>
    <definedName name="ㅇ낯ㅍ" localSheetId="0">#REF!</definedName>
    <definedName name="ㅇ낯ㅍ">#REF!</definedName>
    <definedName name="ㅇ내ㅗ" localSheetId="0">[0]!영광원자력5,'[26]6호기'!$A$1</definedName>
    <definedName name="ㅇ내ㅗ">[0]!영광원자력5,'[26]6호기'!$A$1</definedName>
    <definedName name="ㅇ냐ㅐ">[0]!ㅇ냐ㅐ</definedName>
    <definedName name="ㅇ널" localSheetId="0">#REF!</definedName>
    <definedName name="ㅇ널">#REF!</definedName>
    <definedName name="ㅇ노">[0]!ㅇ노</definedName>
    <definedName name="ㅇ노모">[0]!ㅇ노모</definedName>
    <definedName name="ㅇ노ㅜ">[0]!ㅇ노ㅜ</definedName>
    <definedName name="ㅇ놔" localSheetId="0">[0]!영광원자력5,'[26]6호기'!$A$1</definedName>
    <definedName name="ㅇ놔">[0]!영광원자력5,'[26]6호기'!$A$1</definedName>
    <definedName name="ㅇ닐" localSheetId="0">#REF!</definedName>
    <definedName name="ㅇ닐">#REF!</definedName>
    <definedName name="ㅇㄹㄹ" localSheetId="0" hidden="1">#REF!</definedName>
    <definedName name="ㅇㄹㄹ" hidden="1">#REF!</definedName>
    <definedName name="ㅇㄹㄹㄹ" hidden="1">{#N/A,#N/A,TRUE,"1";#N/A,#N/A,TRUE,"2";#N/A,#N/A,TRUE,"3";#N/A,#N/A,TRUE,"4";#N/A,#N/A,TRUE,"5";#N/A,#N/A,TRUE,"6";#N/A,#N/A,TRUE,"7"}</definedName>
    <definedName name="ㅇㄹ홍" localSheetId="0">#REF!</definedName>
    <definedName name="ㅇㄹ홍">#REF!</definedName>
    <definedName name="ㅇ러나ㅣ" localSheetId="0">#REF!</definedName>
    <definedName name="ㅇ러나ㅣ">#REF!</definedName>
    <definedName name="ㅇ로">[0]!ㅇ로</definedName>
    <definedName name="ㅇ롱">[0]!ㅇ롱</definedName>
    <definedName name="ㅇ리멍라" localSheetId="0">#REF!</definedName>
    <definedName name="ㅇ리멍라">#REF!</definedName>
    <definedName name="ㅇㅇ" localSheetId="0">BlankMacro1</definedName>
    <definedName name="ㅇㅇ">BlankMacro1</definedName>
    <definedName name="ㅇㅇㅇ" hidden="1">{#N/A,#N/A,TRUE,"1";#N/A,#N/A,TRUE,"2";#N/A,#N/A,TRUE,"3";#N/A,#N/A,TRUE,"4";#N/A,#N/A,TRUE,"5";#N/A,#N/A,TRUE,"6";#N/A,#N/A,TRUE,"7"}</definedName>
    <definedName name="ㅇㅇㅇㅇ" localSheetId="0" hidden="1">#REF!</definedName>
    <definedName name="ㅇㅇㅇㅇ" hidden="1">#REF!</definedName>
    <definedName name="ㅇㅇㅇㅇㅇㅇㅇ" hidden="1">{#N/A,#N/A,FALSE,"토공2"}</definedName>
    <definedName name="ㅇ오ㅑ" localSheetId="0">[0]!영광원자력5,'[26]6호기'!$A$1</definedName>
    <definedName name="ㅇ오ㅑ">[0]!영광원자력5,'[26]6호기'!$A$1</definedName>
    <definedName name="ㅇ퍼ㅐㄴ" localSheetId="0">#REF!</definedName>
    <definedName name="ㅇ퍼ㅐㄴ">#REF!</definedName>
    <definedName name="ㅇㅗㅗㄹㅇ">[0]!ㅇㅗㅗㄹㅇ</definedName>
    <definedName name="아" localSheetId="0">BlankMacro1</definedName>
    <definedName name="아">BlankMacro1</definedName>
    <definedName name="아경" localSheetId="0">#REF!</definedName>
    <definedName name="아경">#REF!</definedName>
    <definedName name="아경1" localSheetId="0">#REF!</definedName>
    <definedName name="아경1">#REF!</definedName>
    <definedName name="아나라니리다" localSheetId="0">#REF!</definedName>
    <definedName name="아나라니리다">#REF!</definedName>
    <definedName name="아노" localSheetId="0">#REF!</definedName>
    <definedName name="아노">#REF!</definedName>
    <definedName name="아노1" localSheetId="0">#REF!</definedName>
    <definedName name="아노1">#REF!</definedName>
    <definedName name="아늘믿" localSheetId="0">BlankMacro1</definedName>
    <definedName name="아늘믿">BlankMacro1</definedName>
    <definedName name="아니" localSheetId="0">BlankMacro1</definedName>
    <definedName name="아니">BlankMacro1</definedName>
    <definedName name="아다" localSheetId="0">BlankMacro1</definedName>
    <definedName name="아다">BlankMacro1</definedName>
    <definedName name="아디" localSheetId="0">BlankMacro1</definedName>
    <definedName name="아디">BlankMacro1</definedName>
    <definedName name="아래로카피">[0]!아래로카피</definedName>
    <definedName name="아러" localSheetId="0">#REF!</definedName>
    <definedName name="아러">#REF!</definedName>
    <definedName name="아러아" localSheetId="0">#REF!</definedName>
    <definedName name="아러아">#REF!</definedName>
    <definedName name="아러ㅏ" localSheetId="0">#REF!</definedName>
    <definedName name="아러ㅏ">#REF!</definedName>
    <definedName name="아서" localSheetId="0">BlankMacro1</definedName>
    <definedName name="아서">BlankMacro1</definedName>
    <definedName name="아스콘수량" localSheetId="0">#REF!</definedName>
    <definedName name="아스콘수량">#REF!</definedName>
    <definedName name="아스타일__공" localSheetId="0">[66]노임단가!#REF!</definedName>
    <definedName name="아스타일__공">[66]노임단가!#REF!</definedName>
    <definedName name="아연도강관단가" localSheetId="0">#REF!</definedName>
    <definedName name="아연도강관단가">#REF!</definedName>
    <definedName name="아연도배관단가" localSheetId="0">#REF!</definedName>
    <definedName name="아연도배관단가">#REF!</definedName>
    <definedName name="아연도배관자재" localSheetId="0">#REF!</definedName>
    <definedName name="아연도배관자재">#REF!</definedName>
    <definedName name="아연도전선관" localSheetId="0">#REF!</definedName>
    <definedName name="아연도전선관">#REF!</definedName>
    <definedName name="아이" localSheetId="0">#REF!</definedName>
    <definedName name="아이">#REF!</definedName>
    <definedName name="아이야" localSheetId="0">#REF!</definedName>
    <definedName name="아이야">#REF!</definedName>
    <definedName name="아이템추가">[0]!아이템추가</definedName>
    <definedName name="아재" localSheetId="0">#REF!</definedName>
    <definedName name="아재">#REF!</definedName>
    <definedName name="아재1" localSheetId="0">#REF!</definedName>
    <definedName name="아재1">#REF!</definedName>
    <definedName name="아ㅓㅣㅏㄴ" localSheetId="0">#REF!</definedName>
    <definedName name="아ㅓㅣㅏㄴ">#REF!</definedName>
    <definedName name="아ㅣㅓ" localSheetId="0">#REF!</definedName>
    <definedName name="아ㅣㅓ">#REF!</definedName>
    <definedName name="악취" localSheetId="0">#REF!</definedName>
    <definedName name="악취">#REF!</definedName>
    <definedName name="안방1호" localSheetId="0">#REF!</definedName>
    <definedName name="안방1호">#REF!</definedName>
    <definedName name="안방2호" localSheetId="0">#REF!</definedName>
    <definedName name="안방2호">#REF!</definedName>
    <definedName name="안산" localSheetId="0">[0]!영광원자력5,'[26]6호기'!$A$1</definedName>
    <definedName name="안산">[0]!영광원자력5,'[26]6호기'!$A$1</definedName>
    <definedName name="안은경" localSheetId="0">#REF!</definedName>
    <definedName name="안은경">#REF!</definedName>
    <definedName name="안전" localSheetId="0">#REF!</definedName>
    <definedName name="안전">#REF!</definedName>
    <definedName name="안전1" localSheetId="0">#REF!</definedName>
    <definedName name="안전1">#REF!</definedName>
    <definedName name="안전2" localSheetId="0">#REF!</definedName>
    <definedName name="안전2">#REF!</definedName>
    <definedName name="안전관리기사1급" localSheetId="0">[66]노임단가!#REF!</definedName>
    <definedName name="안전관리기사1급">[66]노임단가!#REF!</definedName>
    <definedName name="안전관리기사2급" localSheetId="0">[66]노임단가!#REF!</definedName>
    <definedName name="안전관리기사2급">[66]노임단가!#REF!</definedName>
    <definedName name="안전관리비" localSheetId="0">#REF!</definedName>
    <definedName name="안전관리비">#REF!</definedName>
    <definedName name="안전관리비기초액" localSheetId="0">#REF!</definedName>
    <definedName name="안전관리비기초액">#REF!</definedName>
    <definedName name="안전관리비율" localSheetId="0">#REF!</definedName>
    <definedName name="안전관리비율">#REF!</definedName>
    <definedName name="안정수위" localSheetId="0">#REF!</definedName>
    <definedName name="안정수위">#REF!</definedName>
    <definedName name="알지" localSheetId="0">#REF!</definedName>
    <definedName name="알지">#REF!</definedName>
    <definedName name="압착터미널" localSheetId="0">#REF!</definedName>
    <definedName name="압착터미널">#REF!</definedName>
    <definedName name="앞들1호" localSheetId="0">#REF!</definedName>
    <definedName name="앞들1호">#REF!</definedName>
    <definedName name="앞들2호" localSheetId="0">#REF!</definedName>
    <definedName name="앞들2호">#REF!</definedName>
    <definedName name="애머ㅏㄹ" localSheetId="0">#REF!</definedName>
    <definedName name="애머ㅏㄹ">#REF!</definedName>
    <definedName name="양___생___공" localSheetId="0">[66]노임단가!#REF!</definedName>
    <definedName name="양___생___공">[66]노임단가!#REF!</definedName>
    <definedName name="양수량" localSheetId="0">#REF!</definedName>
    <definedName name="양수량">#REF!</definedName>
    <definedName name="어라" localSheetId="0">#REF!</definedName>
    <definedName name="어라">#REF!</definedName>
    <definedName name="어쭈구리" localSheetId="0">#REF!</definedName>
    <definedName name="어쭈구리">#REF!</definedName>
    <definedName name="어ㅏ" localSheetId="0">#REF!</definedName>
    <definedName name="어ㅏ">#REF!</definedName>
    <definedName name="업체단가">[102]노임단가!$A$6:$M$159</definedName>
    <definedName name="여건별증감" localSheetId="0">#REF!</definedName>
    <definedName name="여건별증감">#REF!</definedName>
    <definedName name="연___돌___공" localSheetId="0">[66]노임단가!#REF!</definedName>
    <definedName name="연___돌___공">[66]노임단가!#REF!</definedName>
    <definedName name="연습" localSheetId="0">#REF!</definedName>
    <definedName name="연습">#REF!</definedName>
    <definedName name="연습9" localSheetId="0">#REF!</definedName>
    <definedName name="연습9">#REF!</definedName>
    <definedName name="연습99" localSheetId="0">#REF!</definedName>
    <definedName name="연습99">#REF!</definedName>
    <definedName name="연접도움말" localSheetId="0">[75]!연접도움말</definedName>
    <definedName name="연접도움말">[75]!연접도움말</definedName>
    <definedName name="영_림__기_사" localSheetId="0">[66]노임단가!#REF!</definedName>
    <definedName name="영_림__기_사">[66]노임단가!#REF!</definedName>
    <definedName name="영광원자력56호기" localSheetId="0">[0]!영광원자력5,'[26]6호기'!$A$1</definedName>
    <definedName name="영광원자력56호기">[0]!영광원자력5,'[26]6호기'!$A$1</definedName>
    <definedName name="영산홍" localSheetId="0">#REF!</definedName>
    <definedName name="영산홍">#REF!</definedName>
    <definedName name="영주시관내" localSheetId="0">[93]적현로!#REF!</definedName>
    <definedName name="영주시관내">[93]적현로!#REF!</definedName>
    <definedName name="영주우회도로">[103]산출내역서집계표!$D$3:$L$116</definedName>
    <definedName name="오">[0]!오</definedName>
    <definedName name="오노">[0]!오노</definedName>
    <definedName name="오러" localSheetId="0">[0]!영광원자력5,'[26]6호기'!$A$1</definedName>
    <definedName name="오러">[0]!영광원자력5,'[26]6호기'!$A$1</definedName>
    <definedName name="오수공" localSheetId="0">#REF!</definedName>
    <definedName name="오수공">#REF!</definedName>
    <definedName name="오수공수량" localSheetId="0">#REF!</definedName>
    <definedName name="오수공수량">#REF!</definedName>
    <definedName name="오수공수량집계표" localSheetId="0">#REF!</definedName>
    <definedName name="오수공수량집계표">#REF!</definedName>
    <definedName name="오주1호" localSheetId="0">#REF!</definedName>
    <definedName name="오주1호">#REF!</definedName>
    <definedName name="오주2호" localSheetId="0">#REF!</definedName>
    <definedName name="오주2호">#REF!</definedName>
    <definedName name="오주3호" localSheetId="0">#REF!</definedName>
    <definedName name="오주3호">#REF!</definedName>
    <definedName name="오주4호" localSheetId="0">#REF!</definedName>
    <definedName name="오주4호">#REF!</definedName>
    <definedName name="오ㅔ" localSheetId="0">[0]!영광원자력5,'[26]6호기'!$A$1</definedName>
    <definedName name="오ㅔ">[0]!영광원자력5,'[26]6호기'!$A$1</definedName>
    <definedName name="오ㅗㄹ">[0]!오ㅗㄹ</definedName>
    <definedName name="옥" localSheetId="0">#REF!</definedName>
    <definedName name="옥">#REF!</definedName>
    <definedName name="옥외등철거공구손료" localSheetId="0">#REF!</definedName>
    <definedName name="옥외등철거공구손료">#REF!</definedName>
    <definedName name="옥외등철거공비" localSheetId="0">#REF!</definedName>
    <definedName name="옥외등철거공비">#REF!</definedName>
    <definedName name="온___돌___공" localSheetId="0">[66]노임단가!#REF!</definedName>
    <definedName name="온___돌___공">[66]노임단가!#REF!</definedName>
    <definedName name="온로">[0]!온로</definedName>
    <definedName name="온ㅁ">[0]!온ㅁ</definedName>
    <definedName name="온모">[0]!온모</definedName>
    <definedName name="온ㅗ령">[0]!온ㅗ령</definedName>
    <definedName name="옴ㄴ">[0]!옴ㄴ</definedName>
    <definedName name="옴노">[0]!옴노</definedName>
    <definedName name="옴ㄻ아로미">'[104]집수정(600-700)'!$P$4</definedName>
    <definedName name="옹" localSheetId="0">#REF!</definedName>
    <definedName name="옹">#REF!</definedName>
    <definedName name="옹모모">[105]보도경계블럭!$P$4</definedName>
    <definedName name="옹모하ㅣㅁㄶ" localSheetId="0">#REF!</definedName>
    <definedName name="옹모하ㅣㅁㄶ">#REF!</definedName>
    <definedName name="옹벽감속턱" localSheetId="0">#REF!</definedName>
    <definedName name="옹벽감속턱">#REF!</definedName>
    <definedName name="옹벽고압블럭" localSheetId="0">#REF!</definedName>
    <definedName name="옹벽고압블럭">#REF!</definedName>
    <definedName name="옹벽공" localSheetId="0">#REF!</definedName>
    <definedName name="옹벽공">#REF!</definedName>
    <definedName name="옹벽공2" localSheetId="0">#REF!</definedName>
    <definedName name="옹벽공2">#REF!</definedName>
    <definedName name="옹벽공동구공" localSheetId="0">#REF!</definedName>
    <definedName name="옹벽공동구공">#REF!</definedName>
    <definedName name="옹벽공동구공집계표" localSheetId="0">#REF!</definedName>
    <definedName name="옹벽공동구공집계표">#REF!</definedName>
    <definedName name="옹벽공집계표" localSheetId="0">#REF!</definedName>
    <definedName name="옹벽공집계표">#REF!</definedName>
    <definedName name="옹벽데이타" localSheetId="0">#REF!</definedName>
    <definedName name="옹벽데이타">#REF!</definedName>
    <definedName name="옹벽마스콘" localSheetId="0">#REF!</definedName>
    <definedName name="옹벽마스콘">#REF!</definedName>
    <definedName name="옹벽보도경계블럭수량" localSheetId="0">#REF!</definedName>
    <definedName name="옹벽보도경계블럭수량">#REF!</definedName>
    <definedName name="옹벽보차도" localSheetId="0">#REF!</definedName>
    <definedName name="옹벽보차도">#REF!</definedName>
    <definedName name="옹벽빗물받이1" localSheetId="0">#REF!</definedName>
    <definedName name="옹벽빗물받이1">#REF!</definedName>
    <definedName name="옹벽빗물받이2" localSheetId="0">#REF!</definedName>
    <definedName name="옹벽빗물받이2">#REF!</definedName>
    <definedName name="옹벽상수도공" localSheetId="0">#REF!</definedName>
    <definedName name="옹벽상수도공">#REF!</definedName>
    <definedName name="옹벽상수도공집계표" localSheetId="0">#REF!</definedName>
    <definedName name="옹벽상수도공집계표">#REF!</definedName>
    <definedName name="옹벽아스콘수량" localSheetId="0">#REF!</definedName>
    <definedName name="옹벽아스콘수량">#REF!</definedName>
    <definedName name="옹벽오" localSheetId="0">#REF!</definedName>
    <definedName name="옹벽오">#REF!</definedName>
    <definedName name="옹벽오수공" localSheetId="0">#REF!</definedName>
    <definedName name="옹벽오수공">#REF!</definedName>
    <definedName name="옹벽오수공수량" localSheetId="0">#REF!</definedName>
    <definedName name="옹벽오수공수량">#REF!</definedName>
    <definedName name="옹벽오수공수량집계표" localSheetId="0">#REF!</definedName>
    <definedName name="옹벽오수공수량집계표">#REF!</definedName>
    <definedName name="옹벽옹벽공" localSheetId="0">#REF!</definedName>
    <definedName name="옹벽옹벽공">#REF!</definedName>
    <definedName name="옹벽옹벽공집계표" localSheetId="0">#REF!</definedName>
    <definedName name="옹벽옹벽공집계표">#REF!</definedName>
    <definedName name="옹벽우수공" localSheetId="0">#REF!</definedName>
    <definedName name="옹벽우수공">#REF!</definedName>
    <definedName name="옹벽우수공수량집계표" localSheetId="0">#REF!</definedName>
    <definedName name="옹벽우수공수량집계표">#REF!</definedName>
    <definedName name="옹벽자재집계표" localSheetId="0">#REF!</definedName>
    <definedName name="옹벽자재집계표">#REF!</definedName>
    <definedName name="옹벽집4" localSheetId="0">#REF!</definedName>
    <definedName name="옹벽집4">#REF!</definedName>
    <definedName name="옹벽집계2" localSheetId="0">#REF!</definedName>
    <definedName name="옹벽집계2">#REF!</definedName>
    <definedName name="옹벽집계3" localSheetId="0">#REF!</definedName>
    <definedName name="옹벽집계3">#REF!</definedName>
    <definedName name="옹벽집계표1" localSheetId="0">#REF!</definedName>
    <definedName name="옹벽집계표1">#REF!</definedName>
    <definedName name="옹엘" localSheetId="0">#REF!</definedName>
    <definedName name="옹엘">#REF!</definedName>
    <definedName name="옹이이" localSheetId="0">#REF!,#REF!,#REF!,#REF!,#REF!</definedName>
    <definedName name="옹이이">#REF!,#REF!,#REF!,#REF!,#REF!</definedName>
    <definedName name="옹인" localSheetId="0">#REF!</definedName>
    <definedName name="옹인">#REF!</definedName>
    <definedName name="옹집5" localSheetId="0">#REF!</definedName>
    <definedName name="옹집5">#REF!</definedName>
    <definedName name="옹집수정" localSheetId="0">#REF!</definedName>
    <definedName name="옹집수정">#REF!</definedName>
    <definedName name="옹차도색평행" localSheetId="0">#REF!</definedName>
    <definedName name="옹차도색평행">#REF!</definedName>
    <definedName name="옹차도직각" localSheetId="0">#REF!</definedName>
    <definedName name="옹차도직각">#REF!</definedName>
    <definedName name="옹차선도색" localSheetId="0">#REF!</definedName>
    <definedName name="옹차선도색">#REF!</definedName>
    <definedName name="옹칼라샌드" localSheetId="0">#REF!</definedName>
    <definedName name="옹칼라샌드">#REF!</definedName>
    <definedName name="옹포" localSheetId="0">#REF!</definedName>
    <definedName name="옹포">#REF!</definedName>
    <definedName name="옹포수" localSheetId="0">#REF!</definedName>
    <definedName name="옹포수">#REF!</definedName>
    <definedName name="옹홈통" localSheetId="0">#REF!</definedName>
    <definedName name="옹홈통">#REF!</definedName>
    <definedName name="와ㅣㅗㅜ">[0]!와ㅣㅗㅜ</definedName>
    <definedName name="완공1" localSheetId="0">[106]직재!#REF!</definedName>
    <definedName name="완공1">[106]직재!#REF!</definedName>
    <definedName name="완공2" localSheetId="0">[106]직재!#REF!</definedName>
    <definedName name="완공2">[106]직재!#REF!</definedName>
    <definedName name="완공3" localSheetId="0" hidden="1">#REF!</definedName>
    <definedName name="완공3" hidden="1">#REF!</definedName>
    <definedName name="완료보고서" hidden="1">{#N/A,#N/A,TRUE,"총괄"}</definedName>
    <definedName name="왕벚나무" localSheetId="0">#REF!</definedName>
    <definedName name="왕벚나무">#REF!</definedName>
    <definedName name="왜성도라지" localSheetId="0">#REF!</definedName>
    <definedName name="왜성도라지">#REF!</definedName>
    <definedName name="요동1호" localSheetId="0">#REF!</definedName>
    <definedName name="요동1호">#REF!</definedName>
    <definedName name="요동2호" localSheetId="0">#REF!</definedName>
    <definedName name="요동2호">#REF!</definedName>
    <definedName name="요약문" localSheetId="0">#REF!</definedName>
    <definedName name="요약문">#REF!</definedName>
    <definedName name="요울">[107]대비2!$D$25</definedName>
    <definedName name="요울1" localSheetId="0">[107]대비2!#REF!</definedName>
    <definedName name="요울1">[107]대비2!#REF!</definedName>
    <definedName name="요율" localSheetId="1">[108]원하대비!$N$25</definedName>
    <definedName name="요율" localSheetId="0">[108]원하대비!$N$25</definedName>
    <definedName name="요율">#REF!</definedName>
    <definedName name="요율인쇄" localSheetId="1">#REF!</definedName>
    <definedName name="요율인쇄" localSheetId="0">#REF!</definedName>
    <definedName name="요율인쇄">#REF!</definedName>
    <definedName name="용량" localSheetId="0">#REF!</definedName>
    <definedName name="용량">#REF!</definedName>
    <definedName name="용접" localSheetId="0">#REF!</definedName>
    <definedName name="용접">#REF!</definedName>
    <definedName name="용접공">[94]노임!$B$21</definedName>
    <definedName name="용접공_일반" localSheetId="0">#REF!</definedName>
    <definedName name="용접공_일반">#REF!</definedName>
    <definedName name="우___물___공" localSheetId="0">[66]노임단가!#REF!</definedName>
    <definedName name="우___물___공">[66]노임단가!#REF!</definedName>
    <definedName name="우산" localSheetId="0">#REF!</definedName>
    <definedName name="우산">#REF!</definedName>
    <definedName name="우수PIT400X400" localSheetId="0">#REF!</definedName>
    <definedName name="우수PIT400X400">#REF!</definedName>
    <definedName name="우수공" localSheetId="0">#REF!</definedName>
    <definedName name="우수공">#REF!</definedName>
    <definedName name="우수공수량집계표" localSheetId="0">#REF!</definedName>
    <definedName name="우수공수량집계표">#REF!</definedName>
    <definedName name="운" localSheetId="1">#REF!</definedName>
    <definedName name="운" localSheetId="0">#REF!</definedName>
    <definedName name="운">#REF!</definedName>
    <definedName name="운1" localSheetId="0">#REF!</definedName>
    <definedName name="운1">#REF!</definedName>
    <definedName name="운반2" localSheetId="0">#REF!</definedName>
    <definedName name="운반2">#REF!</definedName>
    <definedName name="운반구간">[71]을부담운반비!$D$5</definedName>
    <definedName name="운반비" localSheetId="0">#REF!</definedName>
    <definedName name="운반비">#REF!</definedName>
    <definedName name="운암" localSheetId="0">#REF!</definedName>
    <definedName name="운암">#REF!</definedName>
    <definedName name="운잔" localSheetId="0">#REF!</definedName>
    <definedName name="운잔">#REF!</definedName>
    <definedName name="운전기사" localSheetId="0">#REF!</definedName>
    <definedName name="운전기사">#REF!</definedName>
    <definedName name="운전사_운반">'[73]기계경비(시간당)'!$D$7</definedName>
    <definedName name="운전조수" localSheetId="0">#REF!</definedName>
    <definedName name="운전조수">#REF!</definedName>
    <definedName name="운호1호" localSheetId="0">#REF!</definedName>
    <definedName name="운호1호">#REF!</definedName>
    <definedName name="운호2호" localSheetId="0">#REF!</definedName>
    <definedName name="운호2호">#REF!</definedName>
    <definedName name="운호3호" localSheetId="0">#REF!</definedName>
    <definedName name="운호3호">#REF!</definedName>
    <definedName name="원">[81]WORK!$A$22:$BE$402</definedName>
    <definedName name="원_가_계_산_서" localSheetId="0">#REF!</definedName>
    <definedName name="원_가_계_산_서">#REF!</definedName>
    <definedName name="원가" localSheetId="0">BlankMacro1</definedName>
    <definedName name="원가">BlankMacro1</definedName>
    <definedName name="원가계산">[0]!원가계산</definedName>
    <definedName name="원가계산1">[109]자재단가!$A$6:$M$156</definedName>
    <definedName name="원가계산서" localSheetId="0">#REF!</definedName>
    <definedName name="원가계산서">#REF!</definedName>
    <definedName name="원가계산창">[0]!원가계산창</definedName>
    <definedName name="원가계신" localSheetId="0">#REF!</definedName>
    <definedName name="원가계신">#REF!</definedName>
    <definedName name="원가내역서" localSheetId="0">#REF!</definedName>
    <definedName name="원가내역서">#REF!</definedName>
    <definedName name="원기경">[108]원도급!$J$7</definedName>
    <definedName name="원기노">[108]원도급!$H$7</definedName>
    <definedName name="원기재">[108]원도급!$F$7</definedName>
    <definedName name="원길" localSheetId="0">#REF!</definedName>
    <definedName name="원길">#REF!</definedName>
    <definedName name="원길이" localSheetId="0">[110]관급!#REF!</definedName>
    <definedName name="원길이">[110]관급!#REF!</definedName>
    <definedName name="원복경">[108]원도급!$J$4</definedName>
    <definedName name="원복노">[108]원도급!$H$4</definedName>
    <definedName name="원복재">[108]원도급!$F$4</definedName>
    <definedName name="원상경">[108]원도급!$J$5</definedName>
    <definedName name="원상노">[108]원도급!$H$5</definedName>
    <definedName name="원상재">[108]원도급!$F$5</definedName>
    <definedName name="원아경">[108]원도급!$J$3</definedName>
    <definedName name="원아노">[108]원도급!$H$3</definedName>
    <definedName name="원아재">[108]원도급!$F$3</definedName>
    <definedName name="원운1호" localSheetId="0">#REF!</definedName>
    <definedName name="원운1호">#REF!</definedName>
    <definedName name="원운2호" localSheetId="0">#REF!</definedName>
    <definedName name="원운2호">#REF!</definedName>
    <definedName name="원지경">[108]원도급!$J$6</definedName>
    <definedName name="원지노">[108]원도급!$H$6</definedName>
    <definedName name="원지재">[108]원도급!$F$6</definedName>
    <definedName name="월" localSheetId="0">#REF!</definedName>
    <definedName name="월">#REF!</definedName>
    <definedName name="위" localSheetId="0">#REF!</definedName>
    <definedName name="위">#REF!</definedName>
    <definedName name="위1" localSheetId="0">#REF!</definedName>
    <definedName name="위1">#REF!</definedName>
    <definedName name="위락경관" localSheetId="0">#REF!</definedName>
    <definedName name="위락경관">#REF!</definedName>
    <definedName name="위병면회소" localSheetId="0">[111]원가계산서!#REF!</definedName>
    <definedName name="위병면회소">[111]원가계산서!#REF!</definedName>
    <definedName name="위생공중보건" localSheetId="0">#REF!</definedName>
    <definedName name="위생공중보건">#REF!</definedName>
    <definedName name="유" localSheetId="1" hidden="1">{#N/A,#N/A,TRUE,"총괄"}</definedName>
    <definedName name="유" localSheetId="0" hidden="1">{#N/A,#N/A,TRUE,"총괄"}</definedName>
    <definedName name="유">#REF!</definedName>
    <definedName name="유리A소계" localSheetId="0">#REF!</definedName>
    <definedName name="유리A소계">#REF!</definedName>
    <definedName name="유리B소계" localSheetId="0">#REF!</definedName>
    <definedName name="유리B소계">#REF!</definedName>
    <definedName name="유리경비" localSheetId="0">#REF!</definedName>
    <definedName name="유리경비">#REF!</definedName>
    <definedName name="유리공사" localSheetId="0">#REF!</definedName>
    <definedName name="유리공사">#REF!</definedName>
    <definedName name="유리노무" localSheetId="0">#REF!</definedName>
    <definedName name="유리노무">#REF!</definedName>
    <definedName name="유리재료" localSheetId="0">#REF!</definedName>
    <definedName name="유리재료">#REF!</definedName>
    <definedName name="육등급" localSheetId="0">[93]적현로!#REF!</definedName>
    <definedName name="육등급">[93]적현로!#REF!</definedName>
    <definedName name="육리1호" localSheetId="0">#REF!</definedName>
    <definedName name="육리1호">#REF!</definedName>
    <definedName name="육리2호" localSheetId="0">#REF!</definedName>
    <definedName name="육리2호">#REF!</definedName>
    <definedName name="육상동식물" localSheetId="0">#REF!</definedName>
    <definedName name="육상동식물">#REF!</definedName>
    <definedName name="육수동식물" localSheetId="0">#REF!</definedName>
    <definedName name="육수동식물">#REF!</definedName>
    <definedName name="은산1호" localSheetId="0">#REF!</definedName>
    <definedName name="은산1호">#REF!</definedName>
    <definedName name="은산2호" localSheetId="0">#REF!</definedName>
    <definedName name="은산2호">#REF!</definedName>
    <definedName name="은산3호" localSheetId="0">#REF!</definedName>
    <definedName name="은산3호">#REF!</definedName>
    <definedName name="은산4호" localSheetId="0">#REF!</definedName>
    <definedName name="은산4호">#REF!</definedName>
    <definedName name="은행나무" localSheetId="0">#REF!</definedName>
    <definedName name="은행나무">#REF!</definedName>
    <definedName name="을" localSheetId="0">#REF!</definedName>
    <definedName name="을">#REF!</definedName>
    <definedName name="을부담품목별중량계">[71]운반비산출!$E$25</definedName>
    <definedName name="이" localSheetId="1" hidden="1">{#N/A,#N/A,FALSE,"전력간선"}</definedName>
    <definedName name="이" localSheetId="0" hidden="1">{#N/A,#N/A,FALSE,"전력간선"}</definedName>
    <definedName name="이">#REF!</definedName>
    <definedName name="이레" localSheetId="0">#REF!</definedName>
    <definedName name="이레">#REF!</definedName>
    <definedName name="이름" localSheetId="0">BlankMacro1</definedName>
    <definedName name="이름">BlankMacro1</definedName>
    <definedName name="이름을_입력하시" localSheetId="0">'[20]2'!#REF!</definedName>
    <definedName name="이름을_입력하시">'[20]2'!#REF!</definedName>
    <definedName name="이릉" localSheetId="0" hidden="1">#REF!</definedName>
    <definedName name="이릉" hidden="1">#REF!</definedName>
    <definedName name="이식단가" localSheetId="0">#REF!</definedName>
    <definedName name="이식단가">#REF!</definedName>
    <definedName name="이식단가1" localSheetId="0">#REF!</definedName>
    <definedName name="이식단가1">#REF!</definedName>
    <definedName name="이식일위" localSheetId="0">#REF!</definedName>
    <definedName name="이식일위">#REF!</definedName>
    <definedName name="이월" localSheetId="0">#REF!</definedName>
    <definedName name="이월">#REF!</definedName>
    <definedName name="이월2">[112]이월!$D$3:$D$29</definedName>
    <definedName name="이월수량" localSheetId="0">#REF!</definedName>
    <definedName name="이월수량">#REF!</definedName>
    <definedName name="이윤" localSheetId="0">#REF!</definedName>
    <definedName name="이윤">#REF!</definedName>
    <definedName name="이윤1" localSheetId="0">#REF!</definedName>
    <definedName name="이윤1">#REF!</definedName>
    <definedName name="이윤2" localSheetId="0">#REF!</definedName>
    <definedName name="이윤2">#REF!</definedName>
    <definedName name="이윤율" localSheetId="0">#REF!</definedName>
    <definedName name="이윤율">#REF!</definedName>
    <definedName name="이인혁" localSheetId="0">#REF!</definedName>
    <definedName name="이인혁">#REF!</definedName>
    <definedName name="이재" localSheetId="0">#REF!</definedName>
    <definedName name="이재">#REF!</definedName>
    <definedName name="이종훈" hidden="1">[65]전기!$A$4:$A$163</definedName>
    <definedName name="이주아" localSheetId="0">#REF!</definedName>
    <definedName name="이주아">#REF!</definedName>
    <definedName name="이창재" localSheetId="0">#REF!</definedName>
    <definedName name="이창재">#REF!</definedName>
    <definedName name="이태" hidden="1">{#N/A,#N/A,FALSE,"전력간선"}</definedName>
    <definedName name="이ㅏㄴ러" localSheetId="0">#REF!</definedName>
    <definedName name="이ㅏㄴ러">#REF!</definedName>
    <definedName name="이ㅏㅓㄴ" localSheetId="0">#REF!</definedName>
    <definedName name="이ㅏㅓㄴ">#REF!</definedName>
    <definedName name="인" localSheetId="0">#REF!</definedName>
    <definedName name="인">#REF!</definedName>
    <definedName name="인가번호" localSheetId="0">#REF!</definedName>
    <definedName name="인가번호">#REF!</definedName>
    <definedName name="인건비" localSheetId="0">#REF!</definedName>
    <definedName name="인건비">#REF!</definedName>
    <definedName name="인구" localSheetId="0">#REF!</definedName>
    <definedName name="인구">#REF!</definedName>
    <definedName name="인동덩쿨" localSheetId="0">#REF!</definedName>
    <definedName name="인동덩쿨">#REF!</definedName>
    <definedName name="인상익" localSheetId="0">BlankMacro1</definedName>
    <definedName name="인상익">BlankMacro1</definedName>
    <definedName name="인양제내역서">[113]전체!$B$1:$H$248</definedName>
    <definedName name="인천" localSheetId="0">#REF!</definedName>
    <definedName name="인천">#REF!</definedName>
    <definedName name="인천여1" localSheetId="0">#REF!</definedName>
    <definedName name="인천여1">#REF!</definedName>
    <definedName name="일" localSheetId="1">#REF!</definedName>
    <definedName name="일" localSheetId="0">#REF!</definedName>
    <definedName name="일">#REF!</definedName>
    <definedName name="일관" localSheetId="0">#REF!</definedName>
    <definedName name="일관">#REF!</definedName>
    <definedName name="일관1" localSheetId="0">#REF!</definedName>
    <definedName name="일관1">#REF!</definedName>
    <definedName name="일구" localSheetId="0">#REF!</definedName>
    <definedName name="일구">#REF!</definedName>
    <definedName name="일반" localSheetId="0">#REF!</definedName>
    <definedName name="일반">#REF!</definedName>
    <definedName name="일반1" localSheetId="0">#REF!</definedName>
    <definedName name="일반1">#REF!</definedName>
    <definedName name="일반2" localSheetId="0">#REF!</definedName>
    <definedName name="일반2">#REF!</definedName>
    <definedName name="일반관리비" localSheetId="0">#REF!</definedName>
    <definedName name="일반관리비">#REF!</definedName>
    <definedName name="일반관리비율" localSheetId="0">#REF!</definedName>
    <definedName name="일반관리비율">#REF!</definedName>
    <definedName name="일반구간단가" localSheetId="0">#REF!</definedName>
    <definedName name="일반구간단가">#REF!</definedName>
    <definedName name="일반통신설비" localSheetId="0">#REF!</definedName>
    <definedName name="일반통신설비">#REF!</definedName>
    <definedName name="일산신도시">[114]일위대가!$A$4:$M$38</definedName>
    <definedName name="일위" localSheetId="0">#REF!,#REF!</definedName>
    <definedName name="일위">#REF!,#REF!</definedName>
    <definedName name="일위대가">[64]일위대가!$C$5:$L$208</definedName>
    <definedName name="일위대가1" localSheetId="0">#REF!</definedName>
    <definedName name="일위대가1">#REF!</definedName>
    <definedName name="일위대가표" localSheetId="0">#REF!</definedName>
    <definedName name="일위대가표">#REF!</definedName>
    <definedName name="일위목록" localSheetId="0">#REF!</definedName>
    <definedName name="일위목록">#REF!</definedName>
    <definedName name="일위산출" localSheetId="0">#REF!</definedName>
    <definedName name="일위산출">#REF!</definedName>
    <definedName name="일위산출1" localSheetId="0">#REF!</definedName>
    <definedName name="일위산출1">#REF!</definedName>
    <definedName name="일위호표" localSheetId="0">#REF!</definedName>
    <definedName name="일위호표">#REF!</definedName>
    <definedName name="일조장해" localSheetId="0">#REF!</definedName>
    <definedName name="일조장해">#REF!</definedName>
    <definedName name="임">[103]산출내역서집계표!$AB$2:$AR$143</definedName>
    <definedName name="임금" localSheetId="0">#REF!</definedName>
    <definedName name="임금">#REF!</definedName>
    <definedName name="임시" localSheetId="0">[115]관급자재!#REF!</definedName>
    <definedName name="임시">[115]관급자재!#REF!</definedName>
    <definedName name="입력하세요" localSheetId="0">[116]제경비!#REF!</definedName>
    <definedName name="입력하세요">[116]제경비!#REF!</definedName>
    <definedName name="입안1호" localSheetId="0">#REF!</definedName>
    <definedName name="입안1호">#REF!</definedName>
    <definedName name="입안2호" localSheetId="0">#REF!</definedName>
    <definedName name="입안2호">#REF!</definedName>
    <definedName name="입안3호" localSheetId="0">#REF!</definedName>
    <definedName name="입안3호">#REF!</definedName>
    <definedName name="입안4호" localSheetId="0">#REF!</definedName>
    <definedName name="입안4호">#REF!</definedName>
    <definedName name="입안기존2" localSheetId="0">#REF!</definedName>
    <definedName name="입안기존2">#REF!</definedName>
    <definedName name="입찰공고현황_공고_목록" localSheetId="0">#REF!</definedName>
    <definedName name="입찰공고현황_공고_목록">#REF!</definedName>
    <definedName name="입찰내역" localSheetId="1">#REF!</definedName>
    <definedName name="입찰내역" localSheetId="0">#REF!</definedName>
    <definedName name="입찰내역">#REF!</definedName>
    <definedName name="ㅈ">[0]!ㅈ</definedName>
    <definedName name="ㅈㄷㄱㅎㄺ" localSheetId="0">BlankMacro1</definedName>
    <definedName name="ㅈㄷㄱㅎㄺ">BlankMacro1</definedName>
    <definedName name="ㅈㅇㄴㅇ" localSheetId="0">BlankMacro1</definedName>
    <definedName name="ㅈㅇㄴㅇ">BlankMacro1</definedName>
    <definedName name="ㅈㅈ" localSheetId="0" hidden="1">#REF!</definedName>
    <definedName name="ㅈㅈ" hidden="1">#REF!</definedName>
    <definedName name="자" localSheetId="0">BlankMacro1</definedName>
    <definedName name="자">BlankMacro1</definedName>
    <definedName name="자귀나무" localSheetId="0">#REF!</definedName>
    <definedName name="자귀나무">#REF!</definedName>
    <definedName name="자니" localSheetId="0">#REF!</definedName>
    <definedName name="자니">#REF!</definedName>
    <definedName name="자동제어1차공량산출" localSheetId="0">BlankMacro1</definedName>
    <definedName name="자동제어1차공량산출">BlankMacro1</definedName>
    <definedName name="자동화재탐지설비" localSheetId="0">#REF!</definedName>
    <definedName name="자동화재탐지설비">#REF!</definedName>
    <definedName name="자료1" localSheetId="0">#REF!</definedName>
    <definedName name="자료1">#REF!</definedName>
    <definedName name="자료2" localSheetId="0">#REF!</definedName>
    <definedName name="자료2">#REF!</definedName>
    <definedName name="자연수위" localSheetId="0">#REF!</definedName>
    <definedName name="자연수위">#REF!</definedName>
    <definedName name="자재1" localSheetId="0">#REF!</definedName>
    <definedName name="자재1">#REF!</definedName>
    <definedName name="자재경비" localSheetId="0">#REF!</definedName>
    <definedName name="자재경비">#REF!</definedName>
    <definedName name="자재공사" localSheetId="0">#REF!</definedName>
    <definedName name="자재공사">#REF!</definedName>
    <definedName name="자재노무" localSheetId="0">#REF!</definedName>
    <definedName name="자재노무">#REF!</definedName>
    <definedName name="자재단가">[117]SHEET!$A:$J</definedName>
    <definedName name="자재단가표" localSheetId="0">#REF!</definedName>
    <definedName name="자재단가표">#REF!</definedName>
    <definedName name="자재일람">[118]재료비!$A$3:$K$32</definedName>
    <definedName name="자재재료" localSheetId="0">#REF!</definedName>
    <definedName name="자재재료">#REF!</definedName>
    <definedName name="자재집계표" localSheetId="0">#REF!</definedName>
    <definedName name="자재집계표">#REF!</definedName>
    <definedName name="작업" localSheetId="0">#REF!</definedName>
    <definedName name="작업">#REF!</definedName>
    <definedName name="작업내역서">[0]!작업내역서</definedName>
    <definedName name="작업완료보고서" hidden="1">{#N/A,#N/A,TRUE,"총괄"}</definedName>
    <definedName name="잔" localSheetId="0">#REF!</definedName>
    <definedName name="잔">#REF!</definedName>
    <definedName name="잔디_평떼" localSheetId="0">#REF!</definedName>
    <definedName name="잔디_평떼">#REF!</definedName>
    <definedName name="잠___함___공" localSheetId="0">[66]노임단가!#REF!</definedName>
    <definedName name="잠___함___공">[66]노임단가!#REF!</definedName>
    <definedName name="잡A소계" localSheetId="0">#REF!</definedName>
    <definedName name="잡A소계">#REF!</definedName>
    <definedName name="잡B소계" localSheetId="0">#REF!</definedName>
    <definedName name="잡B소계">#REF!</definedName>
    <definedName name="잡C소계" localSheetId="0">#REF!</definedName>
    <definedName name="잡C소계">#REF!</definedName>
    <definedName name="잡D소계" localSheetId="0">#REF!</definedName>
    <definedName name="잡D소계">#REF!</definedName>
    <definedName name="잡E소계" localSheetId="0">#REF!</definedName>
    <definedName name="잡E소계">#REF!</definedName>
    <definedName name="잡F소계" localSheetId="0">#REF!</definedName>
    <definedName name="잡F소계">#REF!</definedName>
    <definedName name="잡G소계" localSheetId="0">#REF!</definedName>
    <definedName name="잡G소계">#REF!</definedName>
    <definedName name="잡H소계" localSheetId="0">#REF!</definedName>
    <definedName name="잡H소계">#REF!</definedName>
    <definedName name="잡I소계" localSheetId="0">#REF!</definedName>
    <definedName name="잡I소계">#REF!</definedName>
    <definedName name="잡J소계" localSheetId="0">#REF!</definedName>
    <definedName name="잡J소계">#REF!</definedName>
    <definedName name="잡공경비" localSheetId="0">#REF!</definedName>
    <definedName name="잡공경비">#REF!</definedName>
    <definedName name="잡공노무" localSheetId="0">#REF!</definedName>
    <definedName name="잡공노무">#REF!</definedName>
    <definedName name="잡공사" localSheetId="0">#REF!</definedName>
    <definedName name="잡공사">#REF!</definedName>
    <definedName name="잡공재료" localSheetId="0">#REF!</definedName>
    <definedName name="잡공재료">#REF!</definedName>
    <definedName name="잣나무" localSheetId="0">#REF!</definedName>
    <definedName name="잣나무">#REF!</definedName>
    <definedName name="장산1" localSheetId="0">#REF!</definedName>
    <definedName name="장산1">#REF!</definedName>
    <definedName name="장산2" localSheetId="0">#REF!</definedName>
    <definedName name="장산2">#REF!</definedName>
    <definedName name="장산3" localSheetId="0">#REF!</definedName>
    <definedName name="장산3">#REF!</definedName>
    <definedName name="장산교" localSheetId="0">#REF!</definedName>
    <definedName name="장산교">#REF!</definedName>
    <definedName name="장춘" localSheetId="0">#REF!</definedName>
    <definedName name="장춘">#REF!</definedName>
    <definedName name="재" localSheetId="0">#REF!</definedName>
    <definedName name="재">#REF!</definedName>
    <definedName name="재료비" localSheetId="0">#REF!</definedName>
    <definedName name="재료비">#REF!</definedName>
    <definedName name="재료비1" localSheetId="0">#REF!</definedName>
    <definedName name="재료비1">#REF!</definedName>
    <definedName name="재료비10" localSheetId="0">#REF!</definedName>
    <definedName name="재료비10">#REF!</definedName>
    <definedName name="재료비11" localSheetId="0">#REF!</definedName>
    <definedName name="재료비11">#REF!</definedName>
    <definedName name="재료비12" localSheetId="0">#REF!</definedName>
    <definedName name="재료비12">#REF!</definedName>
    <definedName name="재료비13" localSheetId="0">#REF!</definedName>
    <definedName name="재료비13">#REF!</definedName>
    <definedName name="재료비2" localSheetId="0">#REF!</definedName>
    <definedName name="재료비2">#REF!</definedName>
    <definedName name="재료비3" localSheetId="0">#REF!</definedName>
    <definedName name="재료비3">#REF!</definedName>
    <definedName name="재료비4" localSheetId="0">#REF!</definedName>
    <definedName name="재료비4">#REF!</definedName>
    <definedName name="재료비5" localSheetId="0">#REF!</definedName>
    <definedName name="재료비5">#REF!</definedName>
    <definedName name="재료비6" localSheetId="0">#REF!</definedName>
    <definedName name="재료비6">#REF!</definedName>
    <definedName name="재료비7" localSheetId="0">#REF!</definedName>
    <definedName name="재료비7">#REF!</definedName>
    <definedName name="재료비8" localSheetId="0">#REF!</definedName>
    <definedName name="재료비8">#REF!</definedName>
    <definedName name="재료비9" localSheetId="0">#REF!</definedName>
    <definedName name="재료비9">#REF!</definedName>
    <definedName name="재료집계3" localSheetId="0">#REF!</definedName>
    <definedName name="재료집계3">#REF!</definedName>
    <definedName name="재료표_일체형_산출" localSheetId="0">#REF!</definedName>
    <definedName name="재료표_일체형_산출">#REF!</definedName>
    <definedName name="재어ㅏ" localSheetId="0">#REF!</definedName>
    <definedName name="재어ㅏ">#REF!</definedName>
    <definedName name="저감방안수립" localSheetId="0">#REF!</definedName>
    <definedName name="저감방안수립">#REF!</definedName>
    <definedName name="저수조만수위" localSheetId="0">#REF!</definedName>
    <definedName name="저수조만수위">#REF!</definedName>
    <definedName name="저압케이블" localSheetId="0">#REF!</definedName>
    <definedName name="저압케이블">#REF!</definedName>
    <definedName name="저케" localSheetId="0">#REF!</definedName>
    <definedName name="저케">#REF!</definedName>
    <definedName name="저판">'[119]#REF'!$AJ$30</definedName>
    <definedName name="저판두께">'[120]#REF'!$AJ$30</definedName>
    <definedName name="적용거리">[71]을부담운반비!$D$2</definedName>
    <definedName name="적용속도">[71]을부담운반비!$D$3</definedName>
    <definedName name="적용톤수">[71]을부담운반비!$D$1</definedName>
    <definedName name="전기" localSheetId="0">#REF!</definedName>
    <definedName name="전기">#REF!</definedName>
    <definedName name="전기공사원가" localSheetId="0">BlankMacro1</definedName>
    <definedName name="전기공사원가">BlankMacro1</definedName>
    <definedName name="전기공사원가내역" localSheetId="0">BlankMacro1</definedName>
    <definedName name="전기공사원가내역">BlankMacro1</definedName>
    <definedName name="전기산출" localSheetId="0">#REF!</definedName>
    <definedName name="전기산출">#REF!</definedName>
    <definedName name="전동기용량" localSheetId="0">#REF!</definedName>
    <definedName name="전동기용량">#REF!</definedName>
    <definedName name="전등신설" localSheetId="0">#REF!</definedName>
    <definedName name="전등신설">#REF!</definedName>
    <definedName name="전선_관" localSheetId="0">[75]!전선_관</definedName>
    <definedName name="전선_관">[75]!전선_관</definedName>
    <definedName name="전선관" localSheetId="0">#REF!</definedName>
    <definedName name="전선관">#REF!</definedName>
    <definedName name="전선관부속품비">[121]요율!$B$2</definedName>
    <definedName name="전파장해" localSheetId="0">#REF!</definedName>
    <definedName name="전파장해">#REF!</definedName>
    <definedName name="절삭" localSheetId="0">#REF!</definedName>
    <definedName name="절삭">#REF!</definedName>
    <definedName name="절삭2" localSheetId="0">#REF!</definedName>
    <definedName name="절삭2">#REF!</definedName>
    <definedName name="점수표" localSheetId="1">#REF!</definedName>
    <definedName name="점수표" localSheetId="0">#REF!</definedName>
    <definedName name="점수표">#REF!</definedName>
    <definedName name="접지" localSheetId="0">#REF!</definedName>
    <definedName name="접지">#REF!</definedName>
    <definedName name="접지1종합계">[97]접지1종!$S$20</definedName>
    <definedName name="접지공사" hidden="1">{#N/A,#N/A,TRUE,"총괄"}</definedName>
    <definedName name="접지동봉공사" hidden="1">{#N/A,#N/A,TRUE,"총괄"}</definedName>
    <definedName name="접지수량">[122]접지수량!$A$6:$Q$22</definedName>
    <definedName name="접지용전선" localSheetId="0">#REF!</definedName>
    <definedName name="접지용전선">#REF!</definedName>
    <definedName name="접지장치" localSheetId="0">#REF!</definedName>
    <definedName name="접지장치">#REF!</definedName>
    <definedName name="정" localSheetId="0">#REF!</definedName>
    <definedName name="정">#REF!</definedName>
    <definedName name="정___비___공" localSheetId="0">[66]노임단가!#REF!</definedName>
    <definedName name="정___비___공">[66]노임단가!#REF!</definedName>
    <definedName name="정정" localSheetId="0">'[59]2000년1차'!#REF!</definedName>
    <definedName name="정정">'[59]2000년1차'!#REF!</definedName>
    <definedName name="정화" localSheetId="0">#REF!</definedName>
    <definedName name="정화">#REF!</definedName>
    <definedName name="제___재___공" localSheetId="0">[66]노임단가!#REF!</definedName>
    <definedName name="제___재___공">[66]노임단가!#REF!</definedName>
    <definedName name="제168_1" localSheetId="0">#REF!</definedName>
    <definedName name="제168_1">#REF!</definedName>
    <definedName name="제168_2" localSheetId="0">#REF!</definedName>
    <definedName name="제168_2">#REF!</definedName>
    <definedName name="제5호표" localSheetId="0">#REF!</definedName>
    <definedName name="제5호표">#REF!</definedName>
    <definedName name="제어케이블" localSheetId="0">#REF!</definedName>
    <definedName name="제어케이블">#REF!</definedName>
    <definedName name="제잡비" localSheetId="1">#REF!</definedName>
    <definedName name="제잡비" localSheetId="0">#REF!</definedName>
    <definedName name="제잡비">#REF!</definedName>
    <definedName name="제조노임" localSheetId="0">'[123]N賃率-職'!#REF!</definedName>
    <definedName name="제조노임">'[123]N賃率-職'!#REF!</definedName>
    <definedName name="제진기물량">[124]단가일람!$A$3:$K$112</definedName>
    <definedName name="제진물량">[124]조경일람!$A$3:$K$47</definedName>
    <definedName name="조" localSheetId="1">#REF!</definedName>
    <definedName name="조" localSheetId="0">#REF!</definedName>
    <definedName name="조">#REF!</definedName>
    <definedName name="조경일람">[86]운반비!$A$3:$K$47</definedName>
    <definedName name="조달">[0]!조달</definedName>
    <definedName name="조달내역">[0]!조달내역</definedName>
    <definedName name="조적경비" localSheetId="0">#REF!</definedName>
    <definedName name="조적경비">#REF!</definedName>
    <definedName name="조적공과잡비" localSheetId="0">#REF!</definedName>
    <definedName name="조적공과잡비">#REF!</definedName>
    <definedName name="조적공사" localSheetId="0">#REF!</definedName>
    <definedName name="조적공사">#REF!</definedName>
    <definedName name="조적노무" localSheetId="0">#REF!</definedName>
    <definedName name="조적노무">#REF!</definedName>
    <definedName name="조적소계" localSheetId="0">#REF!</definedName>
    <definedName name="조적소계">#REF!</definedName>
    <definedName name="조적재료" localSheetId="0">#REF!</definedName>
    <definedName name="조적재료">#REF!</definedName>
    <definedName name="종합평가" localSheetId="0">#REF!</definedName>
    <definedName name="종합평가">#REF!</definedName>
    <definedName name="주거" localSheetId="0">#REF!</definedName>
    <definedName name="주거">#REF!</definedName>
    <definedName name="주경" localSheetId="0">#REF!</definedName>
    <definedName name="주경">#REF!</definedName>
    <definedName name="주경1" localSheetId="0">#REF!</definedName>
    <definedName name="주경1">#REF!</definedName>
    <definedName name="주노" localSheetId="0">#REF!</definedName>
    <definedName name="주노">#REF!</definedName>
    <definedName name="주노1" localSheetId="0">#REF!</definedName>
    <definedName name="주노1">#REF!</definedName>
    <definedName name="주목" localSheetId="0">#REF!</definedName>
    <definedName name="주목">#REF!</definedName>
    <definedName name="주민의견수렴" localSheetId="0">#REF!</definedName>
    <definedName name="주민의견수렴">#REF!</definedName>
    <definedName name="주영" localSheetId="0">#REF!</definedName>
    <definedName name="주영">#REF!</definedName>
    <definedName name="주영이" localSheetId="0">#REF!,#REF!,#REF!</definedName>
    <definedName name="주영이">#REF!,#REF!,#REF!</definedName>
    <definedName name="주이" localSheetId="0">#REF!</definedName>
    <definedName name="주이">#REF!</definedName>
    <definedName name="주재" localSheetId="0">#REF!</definedName>
    <definedName name="주재">#REF!</definedName>
    <definedName name="주재1" localSheetId="0">#REF!</definedName>
    <definedName name="주재1">#REF!</definedName>
    <definedName name="준공년월일" localSheetId="0">#REF!</definedName>
    <definedName name="준공년월일">#REF!</definedName>
    <definedName name="줄사철" localSheetId="0">#REF!</definedName>
    <definedName name="줄사철">#REF!</definedName>
    <definedName name="중기운전기사">'[73]기계경비(시간당)'!$D$4</definedName>
    <definedName name="중량1" localSheetId="0">#REF!</definedName>
    <definedName name="중량1">#REF!</definedName>
    <definedName name="지" localSheetId="0">#REF!</definedName>
    <definedName name="지">#REF!</definedName>
    <definedName name="지경" localSheetId="0">#REF!</definedName>
    <definedName name="지경">#REF!</definedName>
    <definedName name="지경1" localSheetId="0">#REF!</definedName>
    <definedName name="지경1">#REF!</definedName>
    <definedName name="지노" localSheetId="0">#REF!</definedName>
    <definedName name="지노">#REF!</definedName>
    <definedName name="지노1" localSheetId="0">#REF!</definedName>
    <definedName name="지노1">#REF!</definedName>
    <definedName name="지동" localSheetId="0">#REF!</definedName>
    <definedName name="지동">#REF!</definedName>
    <definedName name="지붕경비" localSheetId="0">#REF!</definedName>
    <definedName name="지붕경비">#REF!</definedName>
    <definedName name="지붕노무" localSheetId="0">#REF!</definedName>
    <definedName name="지붕노무">#REF!</definedName>
    <definedName name="지붕및홈통공사" localSheetId="0">#REF!</definedName>
    <definedName name="지붕및홈통공사">#REF!</definedName>
    <definedName name="지붕재료" localSheetId="0">#REF!</definedName>
    <definedName name="지붕재료">#REF!</definedName>
    <definedName name="지이" localSheetId="0">#REF!</definedName>
    <definedName name="지이">#REF!</definedName>
    <definedName name="지재" localSheetId="0">#REF!</definedName>
    <definedName name="지재">#REF!</definedName>
    <definedName name="지재1" localSheetId="0">#REF!</definedName>
    <definedName name="지재1">#REF!</definedName>
    <definedName name="지적기사_1급" localSheetId="0">#REF!</definedName>
    <definedName name="지적기사_1급">#REF!</definedName>
    <definedName name="지적기사_2급" localSheetId="0">#REF!</definedName>
    <definedName name="지적기사_2급">#REF!</definedName>
    <definedName name="지중">[125]단가비교표_공통1!$A$94</definedName>
    <definedName name="지중자재" localSheetId="0">#REF!</definedName>
    <definedName name="지중자재">#REF!</definedName>
    <definedName name="지형지질" localSheetId="0">#REF!</definedName>
    <definedName name="지형지질">#REF!</definedName>
    <definedName name="직접경비" localSheetId="0">#REF!</definedName>
    <definedName name="직접경비">#REF!</definedName>
    <definedName name="직접노무비" localSheetId="0">#REF!</definedName>
    <definedName name="직접노무비">#REF!</definedName>
    <definedName name="직접재료비" localSheetId="0">#REF!</definedName>
    <definedName name="직접재료비">#REF!</definedName>
    <definedName name="직접재료비합" localSheetId="0">#REF!</definedName>
    <definedName name="직접재료비합">#REF!</definedName>
    <definedName name="직종" localSheetId="0">#REF!</definedName>
    <definedName name="직종">#REF!</definedName>
    <definedName name="진석" localSheetId="0">#REF!,#REF!</definedName>
    <definedName name="진석">#REF!,#REF!</definedName>
    <definedName name="집계" localSheetId="1">[126]율촌법률사무소2내역!$A$1:$L$11</definedName>
    <definedName name="집계" localSheetId="0">[126]율촌법률사무소2내역!$A$1:$L$11</definedName>
    <definedName name="집계">#REF!</definedName>
    <definedName name="집계1" localSheetId="1">#REF!</definedName>
    <definedName name="집계1" localSheetId="0">#REF!</definedName>
    <definedName name="집계1">#REF!</definedName>
    <definedName name="집계2" localSheetId="1">#REF!</definedName>
    <definedName name="집계2" localSheetId="0">#REF!</definedName>
    <definedName name="집계2">#REF!</definedName>
    <definedName name="집계표1" localSheetId="0">#REF!</definedName>
    <definedName name="집계표1">#REF!</definedName>
    <definedName name="집계표111" localSheetId="0">#REF!</definedName>
    <definedName name="집계표111">#REF!</definedName>
    <definedName name="집계표2" localSheetId="0">#REF!</definedName>
    <definedName name="집계표2">#REF!</definedName>
    <definedName name="집계표3" localSheetId="0">#REF!</definedName>
    <definedName name="집계표3">#REF!</definedName>
    <definedName name="집계표4" localSheetId="0">#REF!</definedName>
    <definedName name="집계표4">#REF!</definedName>
    <definedName name="집계표5" localSheetId="0">#REF!</definedName>
    <definedName name="집계표5">#REF!</definedName>
    <definedName name="집계표8" localSheetId="0">#REF!</definedName>
    <definedName name="집계표8">#REF!</definedName>
    <definedName name="집수정2">[127]오수공수량집계표!$A$1</definedName>
    <definedName name="집수정수량" localSheetId="0">#REF!</definedName>
    <definedName name="집수정수량">#REF!</definedName>
    <definedName name="ㅊ" hidden="1">{#N/A,#N/A,TRUE,"총괄"}</definedName>
    <definedName name="ㅊ1555" localSheetId="0">#REF!</definedName>
    <definedName name="ㅊ1555">#REF!</definedName>
    <definedName name="ㅊ모" localSheetId="0">#REF!</definedName>
    <definedName name="ㅊ모">#REF!</definedName>
    <definedName name="차" localSheetId="0">BlankMacro1</definedName>
    <definedName name="차">BlankMacro1</definedName>
    <definedName name="차량가격">[71]을부담운반비!$D$4</definedName>
    <definedName name="차선도색중앙선수량" localSheetId="0">#REF!</definedName>
    <definedName name="차선도색중앙선수량">#REF!</definedName>
    <definedName name="차선도색직각주차수량" localSheetId="0">#REF!</definedName>
    <definedName name="차선도색직각주차수량">#REF!</definedName>
    <definedName name="차선도색평행주차수량" localSheetId="0">#REF!</definedName>
    <definedName name="차선도색평행주차수량">#REF!</definedName>
    <definedName name="차커ㅑㅐㅁ" localSheetId="0">#REF!</definedName>
    <definedName name="차커ㅑㅐㅁ">#REF!</definedName>
    <definedName name="착공기한" localSheetId="0">#REF!</definedName>
    <definedName name="착공기한">#REF!</definedName>
    <definedName name="착공년월일" localSheetId="0">#REF!</definedName>
    <definedName name="착공년월일">#REF!</definedName>
    <definedName name="착공일" localSheetId="0">#REF!</definedName>
    <definedName name="착공일">#REF!</definedName>
    <definedName name="착암공">'[73]기계경비(시간당)'!$D$12</definedName>
    <definedName name="착정심도" localSheetId="0">#REF!</definedName>
    <definedName name="착정심도">#REF!</definedName>
    <definedName name="창호경비" localSheetId="0">#REF!</definedName>
    <definedName name="창호경비">#REF!</definedName>
    <definedName name="창호공사" localSheetId="0">#REF!</definedName>
    <definedName name="창호공사">#REF!</definedName>
    <definedName name="창호노무" localSheetId="0">#REF!</definedName>
    <definedName name="창호노무">#REF!</definedName>
    <definedName name="창호소계" localSheetId="0">#REF!</definedName>
    <definedName name="창호소계">#REF!</definedName>
    <definedName name="창호재료" localSheetId="0">#REF!</definedName>
    <definedName name="창호재료">#REF!</definedName>
    <definedName name="천" localSheetId="0">#REF!</definedName>
    <definedName name="천">#REF!</definedName>
    <definedName name="천상" localSheetId="0">[100]단가!#REF!</definedName>
    <definedName name="천상">[100]단가!#REF!</definedName>
    <definedName name="철" localSheetId="0">#REF!</definedName>
    <definedName name="철">#REF!</definedName>
    <definedName name="철____공" localSheetId="0">#REF!</definedName>
    <definedName name="철____공">#REF!</definedName>
    <definedName name="철_골_공" localSheetId="0">#REF!</definedName>
    <definedName name="철_골_공">#REF!</definedName>
    <definedName name="철거계" localSheetId="0">#REF!</definedName>
    <definedName name="철거계">#REF!</definedName>
    <definedName name="철거자재" localSheetId="0">#REF!</definedName>
    <definedName name="철거자재">#REF!</definedName>
    <definedName name="철골경비" localSheetId="0">#REF!</definedName>
    <definedName name="철골경비">#REF!</definedName>
    <definedName name="철골공사" localSheetId="0">#REF!</definedName>
    <definedName name="철골공사">#REF!</definedName>
    <definedName name="철골노무" localSheetId="0">#REF!</definedName>
    <definedName name="철골노무">#REF!</definedName>
    <definedName name="철골재료" localSheetId="0">#REF!</definedName>
    <definedName name="철골재료">#REF!</definedName>
    <definedName name="철공">[94]노임!$B$4</definedName>
    <definedName name="철근" localSheetId="0">#REF!</definedName>
    <definedName name="철근">#REF!</definedName>
    <definedName name="철근콘크리트공사" localSheetId="0">#REF!</definedName>
    <definedName name="철근콘크리트공사">#REF!</definedName>
    <definedName name="철근항복응력">'[120]#REF'!$G$144</definedName>
    <definedName name="철도__궤도공" localSheetId="0">[66]노임단가!#REF!</definedName>
    <definedName name="철도__궤도공">[66]노임단가!#REF!</definedName>
    <definedName name="철목1호" localSheetId="0">#REF!</definedName>
    <definedName name="철목1호">#REF!</definedName>
    <definedName name="철목2호" localSheetId="0">#REF!</definedName>
    <definedName name="철목2호">#REF!</definedName>
    <definedName name="철목3호" localSheetId="0">#REF!</definedName>
    <definedName name="철목3호">#REF!</definedName>
    <definedName name="철목4호" localSheetId="0">#REF!</definedName>
    <definedName name="철목4호">#REF!</definedName>
    <definedName name="철주신설공구손료" localSheetId="0">#REF!</definedName>
    <definedName name="철주신설공구손료">#REF!</definedName>
    <definedName name="철주신설공비" localSheetId="0">#REF!</definedName>
    <definedName name="철주신설공비">#REF!</definedName>
    <definedName name="철주신설재료비" localSheetId="0">#REF!</definedName>
    <definedName name="철주신설재료비">#REF!</definedName>
    <definedName name="철콘경비" localSheetId="0">#REF!</definedName>
    <definedName name="철콘경비">#REF!</definedName>
    <definedName name="철콘노무" localSheetId="0">#REF!</definedName>
    <definedName name="철콘노무">#REF!</definedName>
    <definedName name="철콘재료" localSheetId="0">#REF!</definedName>
    <definedName name="철콘재료">#REF!</definedName>
    <definedName name="청단풍" localSheetId="0">#REF!</definedName>
    <definedName name="청단풍">#REF!</definedName>
    <definedName name="청림1호" localSheetId="0">#REF!</definedName>
    <definedName name="청림1호">#REF!</definedName>
    <definedName name="청림2호" localSheetId="0">#REF!</definedName>
    <definedName name="청림2호">#REF!</definedName>
    <definedName name="청림3호" localSheetId="0">#REF!</definedName>
    <definedName name="청림3호">#REF!</definedName>
    <definedName name="청천200" localSheetId="0">'[128]200'!#REF!</definedName>
    <definedName name="청천200">'[128]200'!#REF!</definedName>
    <definedName name="총" localSheetId="0" hidden="1">#REF!</definedName>
    <definedName name="총" hidden="1">#REF!</definedName>
    <definedName name="총계" localSheetId="0">#REF!</definedName>
    <definedName name="총계">#REF!</definedName>
    <definedName name="총괄" localSheetId="1" hidden="1">{#N/A,#N/A,TRUE,"총괄"}</definedName>
    <definedName name="총괄" localSheetId="0" hidden="1">{#N/A,#N/A,TRUE,"총괄"}</definedName>
    <definedName name="총괄">#REF!</definedName>
    <definedName name="총괄표" localSheetId="1">#REF!</definedName>
    <definedName name="총괄표" localSheetId="0">#REF!</definedName>
    <definedName name="총괄표">#REF!</definedName>
    <definedName name="총괄표1" hidden="1">{#N/A,#N/A,TRUE,"총괄"}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총원가격" localSheetId="0">#REF!</definedName>
    <definedName name="총원가격">#REF!</definedName>
    <definedName name="총토탈" localSheetId="1">#REF!</definedName>
    <definedName name="총토탈" localSheetId="0">#REF!</definedName>
    <definedName name="총토탈">#REF!</definedName>
    <definedName name="총토탈1" localSheetId="1">#REF!</definedName>
    <definedName name="총토탈1" localSheetId="0">#REF!</definedName>
    <definedName name="총토탈1">#REF!</definedName>
    <definedName name="총토탈2" localSheetId="1">#REF!</definedName>
    <definedName name="총토탈2" localSheetId="0">#REF!</definedName>
    <definedName name="총토탈2">#REF!</definedName>
    <definedName name="출" localSheetId="0">#REF!</definedName>
    <definedName name="출">#REF!</definedName>
    <definedName name="출처" localSheetId="0">#REF!</definedName>
    <definedName name="출처">#REF!</definedName>
    <definedName name="출처2" localSheetId="0">#REF!</definedName>
    <definedName name="출처2">#REF!</definedName>
    <definedName name="취소" hidden="1">{#N/A,#N/A,FALSE,"조골재"}</definedName>
    <definedName name="측구" localSheetId="0">#REF!</definedName>
    <definedName name="측구">#REF!</definedName>
    <definedName name="ㅋ티ㅓ하ㅣ" localSheetId="0">#REF!</definedName>
    <definedName name="ㅋ티ㅓ하ㅣ">#REF!</definedName>
    <definedName name="카비" localSheetId="0">[129]!Macro10</definedName>
    <definedName name="카비">[129]!Macro10</definedName>
    <definedName name="카빋" localSheetId="0">[129]!Macro12</definedName>
    <definedName name="카빋">[129]!Macro12</definedName>
    <definedName name="카ㅓ치" localSheetId="0">#REF!</definedName>
    <definedName name="카ㅓ치">#REF!</definedName>
    <definedName name="칼" localSheetId="0">#REF!</definedName>
    <definedName name="칼">#REF!</definedName>
    <definedName name="칼라샌드블록수량" localSheetId="0">#REF!</definedName>
    <definedName name="칼라샌드블록수량">#REF!</definedName>
    <definedName name="캇타간재">'[73]기계경비(시간당)'!$H$92</definedName>
    <definedName name="캇타노무">'[73]기계경비(시간당)'!$H$88</definedName>
    <definedName name="캇타손료">'[73]기계경비(시간당)'!$H$87</definedName>
    <definedName name="케이블" localSheetId="0">#REF!</definedName>
    <definedName name="케이블">#REF!</definedName>
    <definedName name="케이블_1" localSheetId="0">[28]단가!#REF!</definedName>
    <definedName name="케이블_1">[28]단가!#REF!</definedName>
    <definedName name="콘_크_리_트_진_동_기" localSheetId="0">#REF!</definedName>
    <definedName name="콘_크_리_트_진_동_기">#REF!</definedName>
    <definedName name="콘주철거공구손료" localSheetId="0">#REF!</definedName>
    <definedName name="콘주철거공구손료">#REF!</definedName>
    <definedName name="콘주철거공비" localSheetId="0">#REF!</definedName>
    <definedName name="콘주철거공비">#REF!</definedName>
    <definedName name="콘주철거합계" localSheetId="0">#REF!</definedName>
    <definedName name="콘주철거합계">#REF!</definedName>
    <definedName name="콘크리트" localSheetId="0">#REF!</definedName>
    <definedName name="콘크리트">#REF!</definedName>
    <definedName name="콘크리트공_광의" localSheetId="0">[66]노임단가!#REF!</definedName>
    <definedName name="콘크리트공_광의">[66]노임단가!#REF!</definedName>
    <definedName name="콘크리트공칭강도">'[120]#REF'!$G$132</definedName>
    <definedName name="ㅌ" localSheetId="0">#REF!</definedName>
    <definedName name="ㅌ">#REF!</definedName>
    <definedName name="ㅌ처포" localSheetId="0">#REF!</definedName>
    <definedName name="ㅌ처포">#REF!</definedName>
    <definedName name="타일A소계" localSheetId="0">#REF!</definedName>
    <definedName name="타일A소계">#REF!</definedName>
    <definedName name="타일B소계" localSheetId="0">#REF!</definedName>
    <definedName name="타일B소계">#REF!</definedName>
    <definedName name="타일경비" localSheetId="0">#REF!</definedName>
    <definedName name="타일경비">#REF!</definedName>
    <definedName name="타일공과잡비" localSheetId="0">#REF!</definedName>
    <definedName name="타일공과잡비">#REF!</definedName>
    <definedName name="타일공사" localSheetId="0">#REF!</definedName>
    <definedName name="타일공사">#REF!</definedName>
    <definedName name="타일노무" localSheetId="0">#REF!</definedName>
    <definedName name="타일노무">#REF!</definedName>
    <definedName name="타일재료" localSheetId="0">#REF!</definedName>
    <definedName name="타일재료">#REF!</definedName>
    <definedName name="타ㅐㅁㄴ" localSheetId="0">#REF!</definedName>
    <definedName name="타ㅐㅁㄴ">#REF!</definedName>
    <definedName name="태빈" localSheetId="0">#REF!</definedName>
    <definedName name="태빈">#REF!</definedName>
    <definedName name="터파기계산" localSheetId="0">[75]!터파기계산</definedName>
    <definedName name="터파기계산">[75]!터파기계산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토" localSheetId="0">#REF!</definedName>
    <definedName name="토">#REF!</definedName>
    <definedName name="토공경비" localSheetId="0">#REF!</definedName>
    <definedName name="토공경비">#REF!</definedName>
    <definedName name="토공노무" localSheetId="0">#REF!</definedName>
    <definedName name="토공노무">#REF!</definedName>
    <definedName name="토공사" localSheetId="0">#REF!</definedName>
    <definedName name="토공사">#REF!</definedName>
    <definedName name="토공재료" localSheetId="0">#REF!</definedName>
    <definedName name="토공재료">#REF!</definedName>
    <definedName name="토목내역" localSheetId="1">#REF!</definedName>
    <definedName name="토목내역" localSheetId="0">#REF!</definedName>
    <definedName name="토목내역">#REF!</definedName>
    <definedName name="토목내역2" localSheetId="0">#REF!</definedName>
    <definedName name="토목내역2">#REF!</definedName>
    <definedName name="토목원가" localSheetId="0">#REF!</definedName>
    <definedName name="토목원가">#REF!</definedName>
    <definedName name="토양" localSheetId="0">#REF!</definedName>
    <definedName name="토양">#REF!</definedName>
    <definedName name="토지이용" localSheetId="0">#REF!</definedName>
    <definedName name="토지이용">#REF!</definedName>
    <definedName name="통" localSheetId="1">#REF!</definedName>
    <definedName name="통" localSheetId="0">#REF!</definedName>
    <definedName name="통">#REF!</definedName>
    <definedName name="통신관련산업기사">[130]시중노임단가!$B$12</definedName>
    <definedName name="통신내" localSheetId="0">#REF!</definedName>
    <definedName name="통신내">#REF!</definedName>
    <definedName name="통신설" localSheetId="0">#REF!</definedName>
    <definedName name="통신설">#REF!</definedName>
    <definedName name="통신설비공">[130]시중노임단가!$B$14</definedName>
    <definedName name="통일로" localSheetId="0">#REF!</definedName>
    <definedName name="통일로">#REF!</definedName>
    <definedName name="퇴직공제부금비율" localSheetId="0">#REF!</definedName>
    <definedName name="퇴직공제부금비율">#REF!</definedName>
    <definedName name="퇴직부금비" localSheetId="0">[69]총괄내역서!#REF!</definedName>
    <definedName name="퇴직부금비">[69]총괄내역서!#REF!</definedName>
    <definedName name="퇴직부금비_산식" localSheetId="0">[69]총괄내역서!#REF!</definedName>
    <definedName name="퇴직부금비_산식">[69]총괄내역서!#REF!</definedName>
    <definedName name="투간접노무비" localSheetId="0">#REF!</definedName>
    <definedName name="투간접노무비">#REF!</definedName>
    <definedName name="투경비" localSheetId="0">#REF!</definedName>
    <definedName name="투경비">#REF!</definedName>
    <definedName name="투고용보험료" localSheetId="0">#REF!</definedName>
    <definedName name="투고용보험료">#REF!</definedName>
    <definedName name="투공급가액" localSheetId="0">#REF!</definedName>
    <definedName name="투공급가액">#REF!</definedName>
    <definedName name="투공사원가" localSheetId="0">#REF!</definedName>
    <definedName name="투공사원가">#REF!</definedName>
    <definedName name="투기타경비" localSheetId="0">#REF!</definedName>
    <definedName name="투기타경비">#REF!</definedName>
    <definedName name="투노무비" localSheetId="0">#REF!</definedName>
    <definedName name="투노무비">#REF!</definedName>
    <definedName name="투도급액" localSheetId="0">#REF!</definedName>
    <definedName name="투도급액">#REF!</definedName>
    <definedName name="투부가가치세" localSheetId="0">#REF!</definedName>
    <definedName name="투부가가치세">#REF!</definedName>
    <definedName name="투산재보험료" localSheetId="0">#REF!</definedName>
    <definedName name="투산재보험료">#REF!</definedName>
    <definedName name="투수콘포장" localSheetId="0">#REF!</definedName>
    <definedName name="투수콘포장">#REF!</definedName>
    <definedName name="투순공사원가" localSheetId="0">#REF!</definedName>
    <definedName name="투순공사원가">#REF!</definedName>
    <definedName name="투안전관리비" localSheetId="0">#REF!</definedName>
    <definedName name="투안전관리비">#REF!</definedName>
    <definedName name="투이윤" localSheetId="0">#REF!</definedName>
    <definedName name="투이윤">#REF!</definedName>
    <definedName name="투일반관리비" localSheetId="0">#REF!</definedName>
    <definedName name="투일반관리비">#REF!</definedName>
    <definedName name="투재료비" localSheetId="0">#REF!</definedName>
    <definedName name="투재료비">#REF!</definedName>
    <definedName name="투폐기물처리비" localSheetId="0">#REF!</definedName>
    <definedName name="투폐기물처리비">#REF!</definedName>
    <definedName name="특급">[55]sw1!$I$4,[55]sw1!$I$22,[55]sw1!$I$40,[55]sw1!$I$58,[55]sw1!$I$76,[55]sw1!$I$94</definedName>
    <definedName name="특급기술자" localSheetId="0">#REF!,#REF!,#REF!,#REF!,#REF!,#REF!</definedName>
    <definedName name="특급기술자">#REF!,#REF!,#REF!,#REF!,#REF!,#REF!</definedName>
    <definedName name="특급자" localSheetId="0">#REF!,#REF!,#REF!,#REF!,#REF!,#REF!</definedName>
    <definedName name="특급자">#REF!,#REF!,#REF!,#REF!,#REF!,#REF!</definedName>
    <definedName name="특별인부" localSheetId="0">#REF!</definedName>
    <definedName name="특별인부">#REF!</definedName>
    <definedName name="특인" localSheetId="0">#REF!</definedName>
    <definedName name="특인">#REF!</definedName>
    <definedName name="특케" localSheetId="0">#REF!</definedName>
    <definedName name="특케">#REF!</definedName>
    <definedName name="ㅍ" localSheetId="0">[0]!영광원자력5,'[26]6호기'!$A$1</definedName>
    <definedName name="ㅍ">[0]!영광원자력5,'[26]6호기'!$A$1</definedName>
    <definedName name="ㅍㅎㅎㅎ" hidden="1">{#N/A,#N/A,FALSE,"포장2"}</definedName>
    <definedName name="파상형PE전선관" localSheetId="0">#REF!</definedName>
    <definedName name="파상형PE전선관">#REF!</definedName>
    <definedName name="파일" localSheetId="0" hidden="1">#REF!</definedName>
    <definedName name="파일" hidden="1">#REF!</definedName>
    <definedName name="판넬자재" localSheetId="0">#REF!</definedName>
    <definedName name="판넬자재">#REF!</definedName>
    <definedName name="펌프구경" localSheetId="0">#REF!</definedName>
    <definedName name="펌프구경">#REF!</definedName>
    <definedName name="평가대상지역" localSheetId="0">#REF!</definedName>
    <definedName name="평가대상지역">#REF!</definedName>
    <definedName name="평단">[131]단가표!$A$1:$O$509</definedName>
    <definedName name="평의자" localSheetId="0">#REF!</definedName>
    <definedName name="평의자">#REF!</definedName>
    <definedName name="폐기물" localSheetId="0">#REF!</definedName>
    <definedName name="폐기물">#REF!</definedName>
    <definedName name="폐기물수수료" localSheetId="0">[69]총괄내역서!#REF!</definedName>
    <definedName name="폐기물수수료">[69]총괄내역서!#REF!</definedName>
    <definedName name="폐기물처리비" localSheetId="0">#REF!</definedName>
    <definedName name="폐기물처리비">#REF!</definedName>
    <definedName name="포장공" localSheetId="0">#REF!</definedName>
    <definedName name="포장공">#REF!</definedName>
    <definedName name="포장공수량집계표" localSheetId="0">#REF!</definedName>
    <definedName name="포장공수량집계표">#REF!</definedName>
    <definedName name="포장이기" localSheetId="0">#REF!</definedName>
    <definedName name="포장이기">#REF!</definedName>
    <definedName name="포항학전" localSheetId="0">[93]적현로!#REF!</definedName>
    <definedName name="포항학전">[93]적현로!#REF!</definedName>
    <definedName name="표지" localSheetId="1">#REF!</definedName>
    <definedName name="표지" localSheetId="0">#REF!</definedName>
    <definedName name="표지" hidden="1">'[41]6동'!#REF!</definedName>
    <definedName name="표지1" localSheetId="0" hidden="1">'[41]6동'!#REF!</definedName>
    <definedName name="표지1" hidden="1">'[41]6동'!#REF!</definedName>
    <definedName name="표지다" localSheetId="0">#REF!</definedName>
    <definedName name="표지다">#REF!</definedName>
    <definedName name="표품_통신_6_13" localSheetId="0">[45]일위대가목록!#REF!</definedName>
    <definedName name="표품_통신_6_13">[45]일위대가목록!#REF!</definedName>
    <definedName name="풀박스" localSheetId="0">#REF!</definedName>
    <definedName name="풀박스">#REF!</definedName>
    <definedName name="품_셈_표" localSheetId="0">#REF!</definedName>
    <definedName name="품_셈_표">#REF!</definedName>
    <definedName name="품셈표" localSheetId="0">[132]품셈!#REF!</definedName>
    <definedName name="품셈표">[132]품셈!#REF!</definedName>
    <definedName name="품신">[71]설계산출표지!$B$1</definedName>
    <definedName name="플랜트" localSheetId="0">#REF!</definedName>
    <definedName name="플랜트">#REF!</definedName>
    <definedName name="플랜트기계설치공" localSheetId="0">#REF!</definedName>
    <definedName name="플랜트기계설치공">#REF!</definedName>
    <definedName name="플랜트배관공" localSheetId="0">#REF!</definedName>
    <definedName name="플랜트배관공">#REF!</definedName>
    <definedName name="플랜트용접공" localSheetId="0">#REF!</definedName>
    <definedName name="플랜트용접공">#REF!</definedName>
    <definedName name="플랜트전공" localSheetId="0">#REF!</definedName>
    <definedName name="플랜트전공">#REF!</definedName>
    <definedName name="플랜트제관공" localSheetId="0">#REF!</definedName>
    <definedName name="플랜트제관공">#REF!</definedName>
    <definedName name="ㅎ384" localSheetId="0">#REF!</definedName>
    <definedName name="ㅎ384">#REF!</definedName>
    <definedName name="ㅎㄹ" hidden="1">{#N/A,#N/A,FALSE,"이정표"}</definedName>
    <definedName name="ㅎ략" localSheetId="0">#REF!</definedName>
    <definedName name="ㅎ략">#REF!</definedName>
    <definedName name="ㅎㅎㅎ" localSheetId="0">#REF!</definedName>
    <definedName name="ㅎㅎㅎ">#REF!</definedName>
    <definedName name="하" localSheetId="0">#REF!</definedName>
    <definedName name="하">#REF!</definedName>
    <definedName name="하기경">[108]하도급!$J$7</definedName>
    <definedName name="하기노">[108]하도급!$H$7</definedName>
    <definedName name="하기재">[108]하도급!$F$7</definedName>
    <definedName name="하도급">[103]산출내역서집계표!$D$6:$L$116</definedName>
    <definedName name="하도급1" localSheetId="0">#REF!</definedName>
    <definedName name="하도급1">#REF!</definedName>
    <definedName name="하도급2" localSheetId="0">#REF!</definedName>
    <definedName name="하도급2">#REF!</definedName>
    <definedName name="하도급3" localSheetId="0">#REF!</definedName>
    <definedName name="하도급3">#REF!</definedName>
    <definedName name="하도급4" localSheetId="0">#REF!</definedName>
    <definedName name="하도급4">#REF!</definedName>
    <definedName name="하도급5" localSheetId="0">#REF!</definedName>
    <definedName name="하도급5">#REF!</definedName>
    <definedName name="하도급6" localSheetId="0">#REF!</definedName>
    <definedName name="하도급6">#REF!</definedName>
    <definedName name="하도급ㄴ역" localSheetId="0">#REF!</definedName>
    <definedName name="하도급ㄴ역">#REF!</definedName>
    <definedName name="하도급내역" localSheetId="0">#REF!</definedName>
    <definedName name="하도급내역">#REF!</definedName>
    <definedName name="하도급원가1" localSheetId="0">#REF!</definedName>
    <definedName name="하도급원가1">#REF!</definedName>
    <definedName name="하도급원가2" localSheetId="0">#REF!</definedName>
    <definedName name="하도급원가2">#REF!</definedName>
    <definedName name="하도대비">[0]!하도대비</definedName>
    <definedName name="하도대비내역">[0]!하도대비내역</definedName>
    <definedName name="하복경">[108]하도급!$J$4</definedName>
    <definedName name="하복노">[108]하도급!$H$4</definedName>
    <definedName name="하복재">[108]하도급!$F$4</definedName>
    <definedName name="하상경">[108]하도급!$J$5</definedName>
    <definedName name="하상노">[108]하도급!$H$5</definedName>
    <definedName name="하상재">[108]하도급!$F$5</definedName>
    <definedName name="하아경">[108]하도급!$J$3</definedName>
    <definedName name="하아노">[108]하도급!$H$3</definedName>
    <definedName name="하아재">[108]하도급!$F$3</definedName>
    <definedName name="하지경">[108]하도급!$J$6</definedName>
    <definedName name="하지노">[108]하도급!$H$6</definedName>
    <definedName name="하지재">[108]하도급!$F$6</definedName>
    <definedName name="한교1호" localSheetId="0">#REF!</definedName>
    <definedName name="한교1호">#REF!</definedName>
    <definedName name="한교2호" localSheetId="0">#REF!</definedName>
    <definedName name="한교2호">#REF!</definedName>
    <definedName name="한교3호" localSheetId="0">#REF!</definedName>
    <definedName name="한교3호">#REF!</definedName>
    <definedName name="한라구절초" localSheetId="0">#REF!</definedName>
    <definedName name="한라구절초">#REF!</definedName>
    <definedName name="한전공사비" localSheetId="0">#REF!,#REF!</definedName>
    <definedName name="한전공사비">#REF!,#REF!</definedName>
    <definedName name="한전수탁비" localSheetId="0">#REF!</definedName>
    <definedName name="한전수탁비">#REF!</definedName>
    <definedName name="함" localSheetId="0">#REF!</definedName>
    <definedName name="함">#REF!</definedName>
    <definedName name="함선" localSheetId="0">BlankMacro1</definedName>
    <definedName name="함선">BlankMacro1</definedName>
    <definedName name="합계" localSheetId="0">#REF!</definedName>
    <definedName name="합계">#REF!</definedName>
    <definedName name="해당화" localSheetId="0">#REF!</definedName>
    <definedName name="해당화">#REF!</definedName>
    <definedName name="행" localSheetId="0">#REF!</definedName>
    <definedName name="행">#REF!</definedName>
    <definedName name="행선안내게시기설비" localSheetId="0">#REF!</definedName>
    <definedName name="행선안내게시기설비">#REF!</definedName>
    <definedName name="허용전류" localSheetId="0">#REF!</definedName>
    <definedName name="허용전류">#REF!</definedName>
    <definedName name="현___도___사" localSheetId="0">[66]노임단가!#REF!</definedName>
    <definedName name="현___도___사">[66]노임단가!#REF!</definedName>
    <definedName name="현장" localSheetId="0">#REF!</definedName>
    <definedName name="현장">#REF!</definedName>
    <definedName name="현장대리인" localSheetId="0">#REF!</definedName>
    <definedName name="현장대리인">#REF!</definedName>
    <definedName name="형틀" localSheetId="0">#REF!</definedName>
    <definedName name="형틀">#REF!</definedName>
    <definedName name="형틀목공">[94]노임!$B$3</definedName>
    <definedName name="호표" localSheetId="0">#REF!</definedName>
    <definedName name="호표">#REF!</definedName>
    <definedName name="홈통받이수량" localSheetId="0">#REF!</definedName>
    <definedName name="홈통받이수량">#REF!</definedName>
    <definedName name="홍" localSheetId="0">#REF!</definedName>
    <definedName name="홍">#REF!</definedName>
    <definedName name="홍단풍" localSheetId="0">#REF!</definedName>
    <definedName name="홍단풍">#REF!</definedName>
    <definedName name="화" localSheetId="0">#REF!</definedName>
    <definedName name="화">#REF!</definedName>
    <definedName name="화신1호" localSheetId="0">#REF!</definedName>
    <definedName name="화신1호">#REF!</definedName>
    <definedName name="화신2호" localSheetId="0">#REF!</definedName>
    <definedName name="화신2호">#REF!</definedName>
    <definedName name="화신기존1" localSheetId="0">#REF!</definedName>
    <definedName name="화신기존1">#REF!</definedName>
    <definedName name="화신기존2" localSheetId="0">#REF!</definedName>
    <definedName name="화신기존2">#REF!</definedName>
    <definedName name="확산대형">"""L"""</definedName>
    <definedName name="확폭수량" localSheetId="0">#REF!</definedName>
    <definedName name="확폭수량">#REF!</definedName>
    <definedName name="확폭수량집계" localSheetId="0">#REF!</definedName>
    <definedName name="확폭수량집계">#REF!</definedName>
    <definedName name="환경영향요소" localSheetId="0">#REF!</definedName>
    <definedName name="환경영향요소">#REF!</definedName>
    <definedName name="환율">'[73]기계경비(시간당)'!$D$21</definedName>
    <definedName name="회시1호" localSheetId="0">#REF!</definedName>
    <definedName name="회시1호">#REF!</definedName>
    <definedName name="회시2호" localSheetId="0">#REF!</definedName>
    <definedName name="회시2호">#REF!</definedName>
    <definedName name="후렉시블전선관" localSheetId="0">#REF!</definedName>
    <definedName name="후렉시블전선관">#REF!</definedName>
    <definedName name="흄관" localSheetId="0">#REF!</definedName>
    <definedName name="흄관">#REF!</definedName>
    <definedName name="ㅏ" localSheetId="0">[0]!영광원자력5,'[26]6호기'!$A$1</definedName>
    <definedName name="ㅏ">[0]!영광원자력5,'[26]6호기'!$A$1</definedName>
    <definedName name="ㅏ576" localSheetId="0">'[133]1.수인터널'!#REF!</definedName>
    <definedName name="ㅏ576">'[133]1.수인터널'!#REF!</definedName>
    <definedName name="ㅏ눞ㄴ" localSheetId="0">#REF!</definedName>
    <definedName name="ㅏ눞ㄴ">#REF!</definedName>
    <definedName name="ㅏㅇㄹ너ㅑ" localSheetId="0">#REF!</definedName>
    <definedName name="ㅏㅇㄹ너ㅑ">#REF!</definedName>
    <definedName name="ㅏ오">[0]!ㅏ오</definedName>
    <definedName name="ㅏ커" localSheetId="0">#REF!</definedName>
    <definedName name="ㅏ커">#REF!</definedName>
    <definedName name="ㅏㅏㅇ라너" localSheetId="0">#REF!</definedName>
    <definedName name="ㅏㅏㅇ라너">#REF!</definedName>
    <definedName name="ㅏㅣㅇ널" localSheetId="0">#REF!</definedName>
    <definedName name="ㅏㅣㅇ널">#REF!</definedName>
    <definedName name="ㅐ">[0]!ㅐ</definedName>
    <definedName name="ㅑ">[0]!ㅑ</definedName>
    <definedName name="ㅑ러ㅑ" localSheetId="0">#REF!</definedName>
    <definedName name="ㅑ러ㅑ">#REF!</definedName>
    <definedName name="ㅓ">[0]!ㅓ</definedName>
    <definedName name="ㅓ1514" localSheetId="0">#REF!</definedName>
    <definedName name="ㅓ1514">#REF!</definedName>
    <definedName name="ㅓㅏㅓㅏㅓㅏㅗㅓ" localSheetId="0">#REF!</definedName>
    <definedName name="ㅓㅏㅓㅏㅓㅏㅗㅓ">#REF!</definedName>
    <definedName name="ㅓㅗㄴㅇ" localSheetId="0">[0]!영광원자력5,'[26]6호기'!$A$1</definedName>
    <definedName name="ㅓㅗㄴㅇ">[0]!영광원자력5,'[26]6호기'!$A$1</definedName>
    <definedName name="ㅓㅗ허" localSheetId="0">#REF!</definedName>
    <definedName name="ㅓㅗ허">#REF!</definedName>
    <definedName name="ㅓㅣ망래ㅑ" localSheetId="0">#REF!</definedName>
    <definedName name="ㅓㅣ망래ㅑ">#REF!</definedName>
    <definedName name="ㅔ">[0]!ㅔ</definedName>
    <definedName name="ㅔ갸ㅜㅅ" localSheetId="0">[42]목차!#REF!</definedName>
    <definedName name="ㅔ갸ㅜㅅ">[42]목차!#REF!</definedName>
    <definedName name="ㅕ">[0]!ㅕ</definedName>
    <definedName name="ㅕ422" localSheetId="0">[61]대치판정!#REF!</definedName>
    <definedName name="ㅕ422">[61]대치판정!#REF!</definedName>
    <definedName name="ㅕㅇ냐ㅐ">[0]!ㅕㅇ냐ㅐ</definedName>
    <definedName name="ㅕㅛ서ㅗ" localSheetId="0">BlankMacro1</definedName>
    <definedName name="ㅕㅛ서ㅗ">BlankMacro1</definedName>
    <definedName name="ㅗ" localSheetId="0">BlankMacro1</definedName>
    <definedName name="ㅗ">BlankMacro1</definedName>
    <definedName name="ㅗ1019" localSheetId="0">#REF!</definedName>
    <definedName name="ㅗ1019">#REF!</definedName>
    <definedName name="ㅗ315" localSheetId="0">[134]신우!#REF!</definedName>
    <definedName name="ㅗ315">[134]신우!#REF!</definedName>
    <definedName name="ㅗ415" localSheetId="0">#REF!</definedName>
    <definedName name="ㅗ415">#REF!</definedName>
    <definedName name="ㅗ461" localSheetId="0">#REF!</definedName>
    <definedName name="ㅗ461">#REF!</definedName>
    <definedName name="ㅗㄷㅈ">[0]!ㅗㄷㅈ</definedName>
    <definedName name="ㅗㄹㄷ">[0]!ㅗㄹㄷ</definedName>
    <definedName name="ㅗㄹ야노">[0]!ㅗㄹ야노</definedName>
    <definedName name="ㅗㄹ언">[0]!ㅗㄹ언</definedName>
    <definedName name="ㅗㄹ오">[0]!ㅗㄹ오</definedName>
    <definedName name="ㅗㄹㅎㄹ" localSheetId="0">[0]!영광원자력5,'[26]6호기'!$A$1</definedName>
    <definedName name="ㅗㄹㅎㄹ">[0]!영광원자력5,'[26]6호기'!$A$1</definedName>
    <definedName name="ㅗㄹㅗㄹㅇ">[0]!ㅗㄹㅗㄹㅇ</definedName>
    <definedName name="ㅗㅇ" localSheetId="0">[0]!영광원자력5,'[26]6호기'!$A$1</definedName>
    <definedName name="ㅗㅇ">[0]!영광원자력5,'[26]6호기'!$A$1</definedName>
    <definedName name="ㅗㅇㄴ">[0]!ㅗㅇㄴ</definedName>
    <definedName name="ㅗㅇㄹ혀">[0]!ㅗㅇㄹ혀</definedName>
    <definedName name="ㅗ오">[0]!ㅗ오</definedName>
    <definedName name="ㅗㅗㅇ">[0]!ㅗㅗㅇ</definedName>
    <definedName name="ㅗㅗㅗㅗ" hidden="1">{#N/A,#N/A,FALSE,"이정표"}</definedName>
    <definedName name="ㅛ">[0]!ㅛ</definedName>
    <definedName name="ㅛㅅ쇼" localSheetId="0">BlankMacro1</definedName>
    <definedName name="ㅛㅅ쇼">BlankMacro1</definedName>
    <definedName name="ㅜ">[0]!ㅜ</definedName>
    <definedName name="ㅜㄹ오">[0]!ㅜㄹ오</definedName>
    <definedName name="ㅜㄹ옿">[0]!ㅜㄹ옿</definedName>
    <definedName name="ㅠㅗㄹㅇ">[0]!ㅠㅗㄹㅇ</definedName>
    <definedName name="ㅡㅁㅊ개14" localSheetId="0">[53]!Macro13</definedName>
    <definedName name="ㅡㅁㅊ개14">[53]!Macro13</definedName>
    <definedName name="ㅡㅡ" localSheetId="0">#REF!</definedName>
    <definedName name="ㅡㅡ">#REF!</definedName>
    <definedName name="ㅣ">[0]!ㅣ</definedName>
    <definedName name="ㅣ15" localSheetId="0">#REF!</definedName>
    <definedName name="ㅣ15">#REF!</definedName>
    <definedName name="ㅣ1517" localSheetId="0">#REF!</definedName>
    <definedName name="ㅣ1517">#REF!</definedName>
    <definedName name="ㅣ1549" localSheetId="0">#REF!</definedName>
    <definedName name="ㅣ1549">#REF!</definedName>
    <definedName name="ㅣ618" localSheetId="0">#REF!</definedName>
    <definedName name="ㅣ61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3" l="1"/>
  <c r="D27" i="16"/>
  <c r="M69" i="19"/>
  <c r="M48" i="19"/>
  <c r="M47" i="19"/>
  <c r="N46" i="19"/>
  <c r="M33" i="19"/>
  <c r="M31" i="19"/>
  <c r="M30" i="19"/>
  <c r="M28" i="19"/>
  <c r="N27" i="19"/>
  <c r="M26" i="19"/>
  <c r="M25" i="19"/>
  <c r="N25" i="19"/>
  <c r="N24" i="19"/>
  <c r="M23" i="19"/>
  <c r="M22" i="19"/>
  <c r="M21" i="19"/>
  <c r="M20" i="19"/>
  <c r="M19" i="19"/>
  <c r="M18" i="19"/>
  <c r="N17" i="19"/>
  <c r="N16" i="19"/>
  <c r="M15" i="19"/>
  <c r="N30" i="19" l="1"/>
  <c r="M24" i="19"/>
  <c r="N21" i="19"/>
  <c r="M29" i="19"/>
  <c r="M16" i="19"/>
  <c r="N19" i="19"/>
  <c r="M27" i="19"/>
  <c r="N47" i="19"/>
  <c r="N69" i="19"/>
  <c r="I7" i="18"/>
  <c r="J7" i="18" s="1"/>
  <c r="M17" i="19"/>
  <c r="N22" i="19"/>
  <c r="N29" i="19"/>
  <c r="G6" i="18"/>
  <c r="H6" i="18" s="1"/>
  <c r="M46" i="19"/>
  <c r="G7" i="18"/>
  <c r="H7" i="18" s="1"/>
  <c r="N20" i="19"/>
  <c r="N28" i="19"/>
  <c r="N33" i="19"/>
  <c r="N15" i="19"/>
  <c r="N23" i="19"/>
  <c r="N31" i="19"/>
  <c r="N48" i="19"/>
  <c r="N18" i="19"/>
  <c r="N26" i="19"/>
  <c r="G5" i="18" l="1"/>
  <c r="H5" i="18" s="1"/>
  <c r="I6" i="18"/>
  <c r="J6" i="18" s="1"/>
  <c r="I5" i="18" s="1"/>
  <c r="J5" i="18" s="1"/>
  <c r="D12" i="17" s="1"/>
  <c r="H29" i="18"/>
  <c r="D8" i="17"/>
  <c r="J29" i="18" l="1"/>
  <c r="D16" i="17"/>
  <c r="D15" i="17"/>
  <c r="D17" i="17" s="1"/>
  <c r="D9" i="17"/>
  <c r="D10" i="17" s="1"/>
  <c r="D14" i="17" l="1"/>
  <c r="D13" i="17"/>
  <c r="M43" i="19"/>
  <c r="N43" i="19"/>
  <c r="M60" i="19"/>
  <c r="N60" i="19"/>
  <c r="M62" i="19"/>
  <c r="N62" i="19"/>
  <c r="I6" i="11"/>
  <c r="L6" i="11"/>
  <c r="N6" i="11"/>
  <c r="P6" i="11"/>
  <c r="I7" i="11"/>
  <c r="P7" i="11" s="1"/>
  <c r="L7" i="11"/>
  <c r="N7" i="11"/>
  <c r="I8" i="11"/>
  <c r="L8" i="11"/>
  <c r="N8" i="11"/>
  <c r="P8" i="11"/>
  <c r="I9" i="11"/>
  <c r="L9" i="11"/>
  <c r="P9" i="11" s="1"/>
  <c r="N9" i="11"/>
  <c r="I10" i="11"/>
  <c r="L10" i="11"/>
  <c r="N10" i="11"/>
  <c r="P10" i="11"/>
  <c r="I11" i="11"/>
  <c r="L11" i="11"/>
  <c r="N11" i="11"/>
  <c r="I12" i="11"/>
  <c r="L12" i="11"/>
  <c r="N12" i="11"/>
  <c r="P12" i="11"/>
  <c r="I13" i="11"/>
  <c r="L13" i="11"/>
  <c r="P13" i="11" s="1"/>
  <c r="N13" i="11"/>
  <c r="I14" i="11"/>
  <c r="L14" i="11"/>
  <c r="N14" i="11"/>
  <c r="P14" i="11"/>
  <c r="I15" i="11"/>
  <c r="L15" i="11"/>
  <c r="N15" i="11"/>
  <c r="I16" i="11"/>
  <c r="L16" i="11"/>
  <c r="N16" i="11"/>
  <c r="P16" i="11"/>
  <c r="I17" i="11"/>
  <c r="P17" i="11" s="1"/>
  <c r="L17" i="11"/>
  <c r="N17" i="11"/>
  <c r="I18" i="11"/>
  <c r="L18" i="11"/>
  <c r="N18" i="11"/>
  <c r="P18" i="11"/>
  <c r="I19" i="11"/>
  <c r="P19" i="11" s="1"/>
  <c r="L19" i="11"/>
  <c r="N19" i="11"/>
  <c r="I20" i="11"/>
  <c r="P20" i="11" s="1"/>
  <c r="L20" i="11"/>
  <c r="N20" i="11"/>
  <c r="I21" i="11"/>
  <c r="P21" i="11" s="1"/>
  <c r="L21" i="11"/>
  <c r="N21" i="11"/>
  <c r="I22" i="11"/>
  <c r="P22" i="11" s="1"/>
  <c r="L22" i="11"/>
  <c r="N22" i="11"/>
  <c r="I23" i="11"/>
  <c r="L23" i="11"/>
  <c r="N23" i="11"/>
  <c r="I24" i="11"/>
  <c r="L24" i="11"/>
  <c r="P24" i="11" s="1"/>
  <c r="N24" i="11"/>
  <c r="I25" i="11"/>
  <c r="L25" i="11"/>
  <c r="P25" i="11" s="1"/>
  <c r="N25" i="11"/>
  <c r="I26" i="11"/>
  <c r="L26" i="11"/>
  <c r="P26" i="11" s="1"/>
  <c r="N26" i="11"/>
  <c r="I27" i="11"/>
  <c r="L27" i="11"/>
  <c r="N27" i="11"/>
  <c r="I28" i="11"/>
  <c r="L28" i="11"/>
  <c r="N28" i="11"/>
  <c r="P28" i="11" s="1"/>
  <c r="I34" i="11"/>
  <c r="L34" i="11"/>
  <c r="N34" i="11"/>
  <c r="I35" i="11"/>
  <c r="P35" i="11" s="1"/>
  <c r="L35" i="11"/>
  <c r="N35" i="11"/>
  <c r="I36" i="11"/>
  <c r="L36" i="11"/>
  <c r="N36" i="11"/>
  <c r="P36" i="11"/>
  <c r="I37" i="11"/>
  <c r="P37" i="11" s="1"/>
  <c r="L37" i="11"/>
  <c r="N37" i="11"/>
  <c r="I38" i="11"/>
  <c r="L38" i="11"/>
  <c r="N38" i="11"/>
  <c r="I39" i="11"/>
  <c r="P39" i="11" s="1"/>
  <c r="L39" i="11"/>
  <c r="N39" i="11"/>
  <c r="I40" i="11"/>
  <c r="P40" i="11" s="1"/>
  <c r="L40" i="11"/>
  <c r="N40" i="11"/>
  <c r="I41" i="11"/>
  <c r="P41" i="11" s="1"/>
  <c r="L41" i="11"/>
  <c r="N41" i="11"/>
  <c r="I42" i="11"/>
  <c r="P42" i="11" s="1"/>
  <c r="L42" i="11"/>
  <c r="N42" i="11"/>
  <c r="I43" i="11"/>
  <c r="L43" i="11"/>
  <c r="P43" i="11" s="1"/>
  <c r="N43" i="11"/>
  <c r="I44" i="11"/>
  <c r="L44" i="11"/>
  <c r="P44" i="11" s="1"/>
  <c r="N44" i="11"/>
  <c r="I45" i="11"/>
  <c r="L45" i="11"/>
  <c r="P45" i="11" s="1"/>
  <c r="N45" i="11"/>
  <c r="I46" i="11"/>
  <c r="L46" i="11"/>
  <c r="N46" i="11"/>
  <c r="I47" i="11"/>
  <c r="L47" i="11"/>
  <c r="N47" i="11"/>
  <c r="P47" i="11" s="1"/>
  <c r="I48" i="11"/>
  <c r="L48" i="11"/>
  <c r="N48" i="11"/>
  <c r="P48" i="11" s="1"/>
  <c r="I49" i="11"/>
  <c r="L49" i="11"/>
  <c r="N49" i="11"/>
  <c r="P49" i="11"/>
  <c r="I50" i="11"/>
  <c r="L50" i="11"/>
  <c r="N50" i="11"/>
  <c r="I51" i="11"/>
  <c r="L51" i="11"/>
  <c r="N51" i="11"/>
  <c r="P51" i="11"/>
  <c r="I52" i="11"/>
  <c r="P52" i="11" s="1"/>
  <c r="L52" i="11"/>
  <c r="N52" i="11"/>
  <c r="I53" i="11"/>
  <c r="L53" i="11"/>
  <c r="N53" i="11"/>
  <c r="P53" i="11"/>
  <c r="I54" i="11"/>
  <c r="P54" i="11" s="1"/>
  <c r="L54" i="11"/>
  <c r="N54" i="11"/>
  <c r="AE62" i="10"/>
  <c r="AE40" i="10"/>
  <c r="AE27" i="10"/>
  <c r="P27" i="10"/>
  <c r="P28" i="10"/>
  <c r="I40" i="10"/>
  <c r="L40" i="10"/>
  <c r="N40" i="10"/>
  <c r="P40" i="10"/>
  <c r="I41" i="10"/>
  <c r="P41" i="10" s="1"/>
  <c r="L41" i="10"/>
  <c r="N41" i="10"/>
  <c r="I42" i="10"/>
  <c r="L42" i="10"/>
  <c r="N42" i="10"/>
  <c r="I43" i="10"/>
  <c r="P43" i="10" s="1"/>
  <c r="L43" i="10"/>
  <c r="N43" i="10"/>
  <c r="I44" i="10"/>
  <c r="L44" i="10"/>
  <c r="N44" i="10"/>
  <c r="I45" i="10"/>
  <c r="P45" i="10" s="1"/>
  <c r="L45" i="10"/>
  <c r="N45" i="10"/>
  <c r="I46" i="10"/>
  <c r="L46" i="10"/>
  <c r="N46" i="10"/>
  <c r="I47" i="10"/>
  <c r="L47" i="10"/>
  <c r="N47" i="10"/>
  <c r="P47" i="10" s="1"/>
  <c r="I48" i="10"/>
  <c r="L48" i="10"/>
  <c r="P48" i="10" s="1"/>
  <c r="N48" i="10"/>
  <c r="I49" i="10"/>
  <c r="L49" i="10"/>
  <c r="N49" i="10"/>
  <c r="P49" i="10"/>
  <c r="I50" i="10"/>
  <c r="L50" i="10"/>
  <c r="N50" i="10"/>
  <c r="P50" i="10" s="1"/>
  <c r="I51" i="10"/>
  <c r="L51" i="10"/>
  <c r="N51" i="10"/>
  <c r="P51" i="10"/>
  <c r="I52" i="10"/>
  <c r="P52" i="10" s="1"/>
  <c r="L52" i="10"/>
  <c r="N52" i="10"/>
  <c r="I53" i="10"/>
  <c r="L53" i="10"/>
  <c r="N53" i="10"/>
  <c r="P53" i="10"/>
  <c r="I54" i="10"/>
  <c r="L54" i="10"/>
  <c r="N54" i="10"/>
  <c r="I62" i="10"/>
  <c r="P62" i="10" s="1"/>
  <c r="L62" i="10"/>
  <c r="N62" i="10"/>
  <c r="I63" i="10"/>
  <c r="P63" i="10" s="1"/>
  <c r="L63" i="10"/>
  <c r="N63" i="10"/>
  <c r="I64" i="10"/>
  <c r="P64" i="10" s="1"/>
  <c r="L64" i="10"/>
  <c r="N64" i="10"/>
  <c r="I65" i="10"/>
  <c r="P65" i="10" s="1"/>
  <c r="L65" i="10"/>
  <c r="N65" i="10"/>
  <c r="I66" i="10"/>
  <c r="P66" i="10" s="1"/>
  <c r="L66" i="10"/>
  <c r="N66" i="10"/>
  <c r="I67" i="10"/>
  <c r="P67" i="10" s="1"/>
  <c r="L67" i="10"/>
  <c r="N67" i="10"/>
  <c r="I68" i="10"/>
  <c r="P68" i="10" s="1"/>
  <c r="L68" i="10"/>
  <c r="N68" i="10"/>
  <c r="I69" i="10"/>
  <c r="P69" i="10" s="1"/>
  <c r="L69" i="10"/>
  <c r="N69" i="10"/>
  <c r="I70" i="10"/>
  <c r="P70" i="10" s="1"/>
  <c r="L70" i="10"/>
  <c r="N70" i="10"/>
  <c r="I71" i="10"/>
  <c r="P71" i="10" s="1"/>
  <c r="L71" i="10"/>
  <c r="N71" i="10"/>
  <c r="I72" i="10"/>
  <c r="P72" i="10" s="1"/>
  <c r="L72" i="10"/>
  <c r="N72" i="10"/>
  <c r="I73" i="10"/>
  <c r="P73" i="10" s="1"/>
  <c r="L73" i="10"/>
  <c r="N73" i="10"/>
  <c r="I74" i="10"/>
  <c r="P74" i="10" s="1"/>
  <c r="L74" i="10"/>
  <c r="N74" i="10"/>
  <c r="I75" i="10"/>
  <c r="P75" i="10" s="1"/>
  <c r="L75" i="10"/>
  <c r="N75" i="10"/>
  <c r="I76" i="10"/>
  <c r="P76" i="10" s="1"/>
  <c r="L76" i="10"/>
  <c r="N76" i="10"/>
  <c r="I77" i="10"/>
  <c r="P77" i="10" s="1"/>
  <c r="L77" i="10"/>
  <c r="N77" i="10"/>
  <c r="I78" i="10"/>
  <c r="P78" i="10" s="1"/>
  <c r="L78" i="10"/>
  <c r="N78" i="10"/>
  <c r="I79" i="10"/>
  <c r="L79" i="10"/>
  <c r="P79" i="10" s="1"/>
  <c r="N79" i="10"/>
  <c r="I80" i="10"/>
  <c r="P80" i="10" s="1"/>
  <c r="L80" i="10"/>
  <c r="N80" i="10"/>
  <c r="K5" i="9"/>
  <c r="L5" i="9" s="1"/>
  <c r="M5" i="9"/>
  <c r="N5" i="9" s="1"/>
  <c r="K6" i="9"/>
  <c r="L6" i="9" s="1"/>
  <c r="M6" i="9"/>
  <c r="N6" i="9" s="1"/>
  <c r="K7" i="9"/>
  <c r="L7" i="9" s="1"/>
  <c r="M7" i="9"/>
  <c r="N7" i="9" s="1"/>
  <c r="K8" i="9"/>
  <c r="L8" i="9" s="1"/>
  <c r="M8" i="9"/>
  <c r="N8" i="9" s="1"/>
  <c r="K9" i="9"/>
  <c r="L9" i="9" s="1"/>
  <c r="M9" i="9"/>
  <c r="N9" i="9" s="1"/>
  <c r="H10" i="9"/>
  <c r="M10" i="9"/>
  <c r="L11" i="9"/>
  <c r="N11" i="9"/>
  <c r="I13" i="9"/>
  <c r="L13" i="9"/>
  <c r="N13" i="9"/>
  <c r="K15" i="9"/>
  <c r="L15" i="9" s="1"/>
  <c r="M15" i="9"/>
  <c r="N15" i="9" s="1"/>
  <c r="K16" i="9"/>
  <c r="L16" i="9" s="1"/>
  <c r="M16" i="9"/>
  <c r="N16" i="9"/>
  <c r="K17" i="9"/>
  <c r="L17" i="9" s="1"/>
  <c r="M17" i="9"/>
  <c r="N17" i="9" s="1"/>
  <c r="K18" i="9"/>
  <c r="L18" i="9" s="1"/>
  <c r="M18" i="9"/>
  <c r="N18" i="9" s="1"/>
  <c r="K19" i="9"/>
  <c r="L19" i="9" s="1"/>
  <c r="M19" i="9"/>
  <c r="N19" i="9" s="1"/>
  <c r="H20" i="9"/>
  <c r="M20" i="9"/>
  <c r="L21" i="9"/>
  <c r="N21" i="9"/>
  <c r="I23" i="9"/>
  <c r="P23" i="9" s="1"/>
  <c r="L23" i="9"/>
  <c r="N23" i="9"/>
  <c r="K25" i="9"/>
  <c r="L25" i="9" s="1"/>
  <c r="M25" i="9"/>
  <c r="N25" i="9" s="1"/>
  <c r="K26" i="9"/>
  <c r="L26" i="9" s="1"/>
  <c r="M26" i="9"/>
  <c r="N26" i="9" s="1"/>
  <c r="K27" i="9"/>
  <c r="L27" i="9" s="1"/>
  <c r="M27" i="9"/>
  <c r="N27" i="9"/>
  <c r="K28" i="9"/>
  <c r="L28" i="9" s="1"/>
  <c r="M28" i="9"/>
  <c r="N28" i="9" s="1"/>
  <c r="K29" i="9"/>
  <c r="L29" i="9" s="1"/>
  <c r="M29" i="9"/>
  <c r="N29" i="9" s="1"/>
  <c r="H30" i="9"/>
  <c r="M30" i="9"/>
  <c r="L31" i="9"/>
  <c r="N31" i="9"/>
  <c r="I33" i="9"/>
  <c r="P33" i="9" s="1"/>
  <c r="L33" i="9"/>
  <c r="N33" i="9"/>
  <c r="K35" i="9"/>
  <c r="L35" i="9" s="1"/>
  <c r="M35" i="9"/>
  <c r="N35" i="9" s="1"/>
  <c r="K36" i="9"/>
  <c r="L36" i="9" s="1"/>
  <c r="M36" i="9"/>
  <c r="N36" i="9" s="1"/>
  <c r="L37" i="9"/>
  <c r="N37" i="9"/>
  <c r="L38" i="9"/>
  <c r="N38" i="9"/>
  <c r="H39" i="9"/>
  <c r="M39" i="9"/>
  <c r="L40" i="9"/>
  <c r="N40" i="9"/>
  <c r="I42" i="9"/>
  <c r="P42" i="9" s="1"/>
  <c r="L42" i="9"/>
  <c r="N42" i="9"/>
  <c r="K44" i="9"/>
  <c r="L44" i="9" s="1"/>
  <c r="M44" i="9"/>
  <c r="N44" i="9" s="1"/>
  <c r="K45" i="9"/>
  <c r="L45" i="9" s="1"/>
  <c r="M45" i="9"/>
  <c r="N45" i="9" s="1"/>
  <c r="L46" i="9"/>
  <c r="N46" i="9"/>
  <c r="L47" i="9"/>
  <c r="N47" i="9"/>
  <c r="H48" i="9"/>
  <c r="M48" i="9"/>
  <c r="L49" i="9"/>
  <c r="N49" i="9"/>
  <c r="I51" i="9"/>
  <c r="L51" i="9"/>
  <c r="P51" i="9" s="1"/>
  <c r="N51" i="9"/>
  <c r="K53" i="9"/>
  <c r="L53" i="9" s="1"/>
  <c r="M53" i="9"/>
  <c r="N53" i="9" s="1"/>
  <c r="K54" i="9"/>
  <c r="L54" i="9" s="1"/>
  <c r="M54" i="9"/>
  <c r="N54" i="9" s="1"/>
  <c r="L55" i="9"/>
  <c r="N55" i="9"/>
  <c r="L56" i="9"/>
  <c r="N56" i="9"/>
  <c r="H57" i="9"/>
  <c r="M57" i="9"/>
  <c r="L58" i="9"/>
  <c r="N58" i="9"/>
  <c r="I60" i="9"/>
  <c r="L60" i="9"/>
  <c r="N60" i="9"/>
  <c r="K62" i="9"/>
  <c r="L62" i="9" s="1"/>
  <c r="M62" i="9"/>
  <c r="N62" i="9" s="1"/>
  <c r="K63" i="9"/>
  <c r="L63" i="9" s="1"/>
  <c r="M63" i="9"/>
  <c r="N63" i="9" s="1"/>
  <c r="L64" i="9"/>
  <c r="N64" i="9"/>
  <c r="H65" i="9"/>
  <c r="M65" i="9"/>
  <c r="L66" i="9"/>
  <c r="N66" i="9"/>
  <c r="I68" i="9"/>
  <c r="L68" i="9"/>
  <c r="N68" i="9"/>
  <c r="K70" i="9"/>
  <c r="L70" i="9" s="1"/>
  <c r="M70" i="9"/>
  <c r="N70" i="9" s="1"/>
  <c r="H71" i="9"/>
  <c r="M71" i="9"/>
  <c r="L72" i="9"/>
  <c r="N72" i="9"/>
  <c r="I74" i="9"/>
  <c r="L74" i="9"/>
  <c r="N74" i="9"/>
  <c r="K76" i="9"/>
  <c r="L76" i="9" s="1"/>
  <c r="M76" i="9"/>
  <c r="N76" i="9" s="1"/>
  <c r="H77" i="9"/>
  <c r="M77" i="9"/>
  <c r="L78" i="9"/>
  <c r="N78" i="9"/>
  <c r="I80" i="9"/>
  <c r="L80" i="9"/>
  <c r="N80" i="9"/>
  <c r="K82" i="9"/>
  <c r="L82" i="9" s="1"/>
  <c r="M82" i="9"/>
  <c r="N82" i="9" s="1"/>
  <c r="H83" i="9"/>
  <c r="M83" i="9"/>
  <c r="L84" i="9"/>
  <c r="N84" i="9"/>
  <c r="I86" i="9"/>
  <c r="P86" i="9" s="1"/>
  <c r="L86" i="9"/>
  <c r="N86" i="9"/>
  <c r="K88" i="9"/>
  <c r="L88" i="9"/>
  <c r="M88" i="9"/>
  <c r="N88" i="9" s="1"/>
  <c r="K89" i="9"/>
  <c r="L89" i="9" s="1"/>
  <c r="M89" i="9"/>
  <c r="N89" i="9" s="1"/>
  <c r="L90" i="9"/>
  <c r="N90" i="9"/>
  <c r="H91" i="9"/>
  <c r="M91" i="9"/>
  <c r="L92" i="9"/>
  <c r="N92" i="9"/>
  <c r="I94" i="9"/>
  <c r="L94" i="9"/>
  <c r="N94" i="9"/>
  <c r="K96" i="9"/>
  <c r="L96" i="9" s="1"/>
  <c r="M96" i="9"/>
  <c r="N96" i="9" s="1"/>
  <c r="K97" i="9"/>
  <c r="L97" i="9" s="1"/>
  <c r="M97" i="9"/>
  <c r="N97" i="9" s="1"/>
  <c r="L98" i="9"/>
  <c r="N98" i="9"/>
  <c r="H99" i="9"/>
  <c r="M99" i="9"/>
  <c r="L100" i="9"/>
  <c r="N100" i="9"/>
  <c r="I102" i="9"/>
  <c r="L102" i="9"/>
  <c r="N102" i="9"/>
  <c r="K104" i="9"/>
  <c r="L104" i="9" s="1"/>
  <c r="M104" i="9"/>
  <c r="N104" i="9" s="1"/>
  <c r="K105" i="9"/>
  <c r="L105" i="9" s="1"/>
  <c r="M105" i="9"/>
  <c r="N105" i="9"/>
  <c r="H106" i="9"/>
  <c r="M106" i="9"/>
  <c r="L107" i="9"/>
  <c r="N107" i="9"/>
  <c r="I109" i="9"/>
  <c r="P109" i="9" s="1"/>
  <c r="L109" i="9"/>
  <c r="N109" i="9"/>
  <c r="K111" i="9"/>
  <c r="L111" i="9"/>
  <c r="M111" i="9"/>
  <c r="N111" i="9" s="1"/>
  <c r="K112" i="9"/>
  <c r="L112" i="9" s="1"/>
  <c r="M112" i="9"/>
  <c r="N112" i="9" s="1"/>
  <c r="H113" i="9"/>
  <c r="M113" i="9"/>
  <c r="L114" i="9"/>
  <c r="N114" i="9"/>
  <c r="I116" i="9"/>
  <c r="L116" i="9"/>
  <c r="N116" i="9"/>
  <c r="K118" i="9"/>
  <c r="L118" i="9" s="1"/>
  <c r="M118" i="9"/>
  <c r="N118" i="9" s="1"/>
  <c r="H119" i="9"/>
  <c r="M119" i="9"/>
  <c r="L120" i="9"/>
  <c r="N120" i="9"/>
  <c r="I122" i="9"/>
  <c r="L122" i="9"/>
  <c r="N122" i="9"/>
  <c r="K124" i="9"/>
  <c r="L124" i="9" s="1"/>
  <c r="M124" i="9"/>
  <c r="N124" i="9" s="1"/>
  <c r="H125" i="9"/>
  <c r="M125" i="9"/>
  <c r="L126" i="9"/>
  <c r="N126" i="9"/>
  <c r="I128" i="9"/>
  <c r="L128" i="9"/>
  <c r="N128" i="9"/>
  <c r="K130" i="9"/>
  <c r="L130" i="9" s="1"/>
  <c r="M130" i="9"/>
  <c r="N130" i="9" s="1"/>
  <c r="H131" i="9"/>
  <c r="M131" i="9"/>
  <c r="L132" i="9"/>
  <c r="N132" i="9"/>
  <c r="I134" i="9"/>
  <c r="P134" i="9" s="1"/>
  <c r="L134" i="9"/>
  <c r="N134" i="9"/>
  <c r="K136" i="9"/>
  <c r="L136" i="9" s="1"/>
  <c r="M136" i="9"/>
  <c r="N136" i="9" s="1"/>
  <c r="H137" i="9"/>
  <c r="M137" i="9"/>
  <c r="L138" i="9"/>
  <c r="N138" i="9"/>
  <c r="I140" i="9"/>
  <c r="L140" i="9"/>
  <c r="N140" i="9"/>
  <c r="P140" i="9"/>
  <c r="K142" i="9"/>
  <c r="L142" i="9" s="1"/>
  <c r="M142" i="9"/>
  <c r="N142" i="9"/>
  <c r="H143" i="9"/>
  <c r="M143" i="9"/>
  <c r="L144" i="9"/>
  <c r="N144" i="9"/>
  <c r="I146" i="9"/>
  <c r="L146" i="9"/>
  <c r="N146" i="9"/>
  <c r="K148" i="9"/>
  <c r="L148" i="9" s="1"/>
  <c r="M148" i="9"/>
  <c r="N148" i="9" s="1"/>
  <c r="H149" i="9"/>
  <c r="M149" i="9"/>
  <c r="L150" i="9"/>
  <c r="N150" i="9"/>
  <c r="I152" i="9"/>
  <c r="L152" i="9"/>
  <c r="N152" i="9"/>
  <c r="K154" i="9"/>
  <c r="L154" i="9" s="1"/>
  <c r="M154" i="9"/>
  <c r="N154" i="9" s="1"/>
  <c r="H155" i="9"/>
  <c r="M155" i="9"/>
  <c r="L156" i="9"/>
  <c r="N156" i="9"/>
  <c r="I158" i="9"/>
  <c r="L158" i="9"/>
  <c r="N158" i="9"/>
  <c r="K160" i="9"/>
  <c r="L160" i="9" s="1"/>
  <c r="M160" i="9"/>
  <c r="N160" i="9"/>
  <c r="H161" i="9"/>
  <c r="M161" i="9"/>
  <c r="L162" i="9"/>
  <c r="N162" i="9"/>
  <c r="I164" i="9"/>
  <c r="P164" i="9" s="1"/>
  <c r="L164" i="9"/>
  <c r="N164" i="9"/>
  <c r="K166" i="9"/>
  <c r="L166" i="9" s="1"/>
  <c r="M166" i="9"/>
  <c r="N166" i="9" s="1"/>
  <c r="H167" i="9"/>
  <c r="M167" i="9"/>
  <c r="L168" i="9"/>
  <c r="N168" i="9"/>
  <c r="I170" i="9"/>
  <c r="L170" i="9"/>
  <c r="N170" i="9"/>
  <c r="K172" i="9"/>
  <c r="L172" i="9" s="1"/>
  <c r="M172" i="9"/>
  <c r="N172" i="9" s="1"/>
  <c r="H173" i="9"/>
  <c r="M173" i="9"/>
  <c r="L174" i="9"/>
  <c r="N174" i="9"/>
  <c r="I176" i="9"/>
  <c r="L176" i="9"/>
  <c r="N176" i="9"/>
  <c r="K178" i="9"/>
  <c r="L178" i="9"/>
  <c r="M178" i="9"/>
  <c r="N178" i="9" s="1"/>
  <c r="H179" i="9"/>
  <c r="M179" i="9"/>
  <c r="L180" i="9"/>
  <c r="N180" i="9"/>
  <c r="I182" i="9"/>
  <c r="L182" i="9"/>
  <c r="P182" i="9" s="1"/>
  <c r="N182" i="9"/>
  <c r="K184" i="9"/>
  <c r="L184" i="9" s="1"/>
  <c r="M184" i="9"/>
  <c r="N184" i="9" s="1"/>
  <c r="H185" i="9"/>
  <c r="M185" i="9"/>
  <c r="L186" i="9"/>
  <c r="N186" i="9"/>
  <c r="H5" i="15"/>
  <c r="O5" i="15"/>
  <c r="H6" i="15"/>
  <c r="H8" i="15"/>
  <c r="O8" i="15"/>
  <c r="H9" i="15"/>
  <c r="H11" i="15"/>
  <c r="O11" i="15"/>
  <c r="H12" i="15"/>
  <c r="H14" i="15"/>
  <c r="O14" i="15"/>
  <c r="H15" i="15"/>
  <c r="H17" i="15"/>
  <c r="O17" i="15"/>
  <c r="AA17" i="15" s="1"/>
  <c r="I18" i="15" s="1"/>
  <c r="O18" i="15" s="1"/>
  <c r="H18" i="15"/>
  <c r="G18" i="15" s="1"/>
  <c r="G48" i="9" s="1"/>
  <c r="H20" i="15"/>
  <c r="O20" i="15"/>
  <c r="H21" i="15"/>
  <c r="H23" i="15"/>
  <c r="O23" i="15"/>
  <c r="AA23" i="15" s="1"/>
  <c r="H24" i="15"/>
  <c r="H26" i="15"/>
  <c r="O26" i="15"/>
  <c r="H27" i="15"/>
  <c r="H29" i="15"/>
  <c r="O29" i="15"/>
  <c r="H30" i="15"/>
  <c r="H32" i="15"/>
  <c r="O32" i="15"/>
  <c r="H33" i="15"/>
  <c r="H35" i="15"/>
  <c r="O35" i="15"/>
  <c r="AA35" i="15" s="1"/>
  <c r="I36" i="15" s="1"/>
  <c r="O36" i="15" s="1"/>
  <c r="H36" i="15"/>
  <c r="H38" i="15"/>
  <c r="O38" i="15"/>
  <c r="H39" i="15"/>
  <c r="H41" i="15"/>
  <c r="O41" i="15"/>
  <c r="AB41" i="15" s="1"/>
  <c r="I42" i="15" s="1"/>
  <c r="H42" i="15"/>
  <c r="H44" i="15"/>
  <c r="O44" i="15"/>
  <c r="H45" i="15"/>
  <c r="H47" i="15"/>
  <c r="O47" i="15"/>
  <c r="AA47" i="15" s="1"/>
  <c r="H48" i="15"/>
  <c r="H50" i="15"/>
  <c r="O50" i="15"/>
  <c r="H51" i="15"/>
  <c r="H53" i="15"/>
  <c r="O53" i="15"/>
  <c r="H54" i="15"/>
  <c r="H56" i="15"/>
  <c r="O56" i="15"/>
  <c r="H57" i="15"/>
  <c r="H59" i="15"/>
  <c r="O59" i="15"/>
  <c r="AA59" i="15" s="1"/>
  <c r="I60" i="15" s="1"/>
  <c r="H60" i="15"/>
  <c r="H62" i="15"/>
  <c r="O62" i="15"/>
  <c r="AA62" i="15" s="1"/>
  <c r="H63" i="15"/>
  <c r="H65" i="15"/>
  <c r="O65" i="15"/>
  <c r="AA65" i="15" s="1"/>
  <c r="I66" i="15" s="1"/>
  <c r="H66" i="15"/>
  <c r="G66" i="15" s="1"/>
  <c r="G155" i="9" s="1"/>
  <c r="O66" i="15"/>
  <c r="H68" i="15"/>
  <c r="O68" i="15"/>
  <c r="H69" i="15"/>
  <c r="H71" i="15"/>
  <c r="O71" i="15"/>
  <c r="AA71" i="15" s="1"/>
  <c r="H72" i="15"/>
  <c r="H74" i="15"/>
  <c r="O74" i="15"/>
  <c r="H75" i="15"/>
  <c r="H77" i="15"/>
  <c r="O77" i="15"/>
  <c r="H78" i="15"/>
  <c r="H80" i="15"/>
  <c r="O80" i="15"/>
  <c r="AC80" i="15" s="1"/>
  <c r="H81" i="15"/>
  <c r="AC77" i="15"/>
  <c r="I78" i="15" s="1"/>
  <c r="O78" i="15" s="1"/>
  <c r="AA74" i="15"/>
  <c r="AA75" i="15" s="1"/>
  <c r="AA69" i="15"/>
  <c r="AA68" i="15"/>
  <c r="I69" i="15" s="1"/>
  <c r="AA66" i="15"/>
  <c r="AA56" i="15"/>
  <c r="I57" i="15" s="1"/>
  <c r="O57" i="15" s="1"/>
  <c r="AA54" i="15"/>
  <c r="AA53" i="15"/>
  <c r="I54" i="15" s="1"/>
  <c r="AA51" i="15"/>
  <c r="AA50" i="15"/>
  <c r="I51" i="15" s="1"/>
  <c r="O51" i="15" s="1"/>
  <c r="AB44" i="15"/>
  <c r="AB45" i="15" s="1"/>
  <c r="AB42" i="15"/>
  <c r="AA38" i="15"/>
  <c r="AA39" i="15" s="1"/>
  <c r="AA32" i="15"/>
  <c r="I33" i="15" s="1"/>
  <c r="O33" i="15" s="1"/>
  <c r="AA30" i="15"/>
  <c r="AA29" i="15"/>
  <c r="I30" i="15" s="1"/>
  <c r="O30" i="15" s="1"/>
  <c r="AA26" i="15"/>
  <c r="I27" i="15" s="1"/>
  <c r="O27" i="15" s="1"/>
  <c r="AA21" i="15"/>
  <c r="AA20" i="15"/>
  <c r="I21" i="15" s="1"/>
  <c r="G21" i="15" s="1"/>
  <c r="G57" i="9" s="1"/>
  <c r="AA14" i="15"/>
  <c r="AA15" i="15" s="1"/>
  <c r="AA11" i="15"/>
  <c r="I12" i="15" s="1"/>
  <c r="O12" i="15" s="1"/>
  <c r="AA8" i="15"/>
  <c r="I9" i="15" s="1"/>
  <c r="O9" i="15" s="1"/>
  <c r="AA5" i="15"/>
  <c r="AA6" i="15" s="1"/>
  <c r="L31" i="6"/>
  <c r="I38" i="6"/>
  <c r="K173" i="9" s="1"/>
  <c r="I39" i="6"/>
  <c r="L39" i="6" s="1"/>
  <c r="I40" i="6"/>
  <c r="L40" i="6" s="1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B25" i="5"/>
  <c r="B24" i="5"/>
  <c r="B23" i="5"/>
  <c r="B22" i="5"/>
  <c r="B21" i="5"/>
  <c r="G54" i="15" l="1"/>
  <c r="G131" i="9" s="1"/>
  <c r="O54" i="15"/>
  <c r="I81" i="15"/>
  <c r="O81" i="15" s="1"/>
  <c r="AC81" i="15"/>
  <c r="G51" i="15"/>
  <c r="G125" i="9" s="1"/>
  <c r="P176" i="9"/>
  <c r="P54" i="10"/>
  <c r="P46" i="11"/>
  <c r="P11" i="11"/>
  <c r="G30" i="15"/>
  <c r="G77" i="9" s="1"/>
  <c r="I6" i="15"/>
  <c r="O6" i="15" s="1"/>
  <c r="P170" i="9"/>
  <c r="P50" i="11"/>
  <c r="P15" i="11"/>
  <c r="I75" i="15"/>
  <c r="O75" i="15" s="1"/>
  <c r="AA27" i="15"/>
  <c r="P158" i="9"/>
  <c r="P152" i="9"/>
  <c r="P60" i="9"/>
  <c r="P23" i="11"/>
  <c r="P42" i="10"/>
  <c r="P27" i="11"/>
  <c r="I39" i="15"/>
  <c r="O39" i="15" s="1"/>
  <c r="P128" i="9"/>
  <c r="P80" i="9"/>
  <c r="P44" i="10"/>
  <c r="P34" i="11"/>
  <c r="AC78" i="15"/>
  <c r="I45" i="15"/>
  <c r="G45" i="15" s="1"/>
  <c r="G113" i="9" s="1"/>
  <c r="G39" i="15"/>
  <c r="G99" i="9" s="1"/>
  <c r="I99" i="9" s="1"/>
  <c r="P122" i="9"/>
  <c r="P74" i="9"/>
  <c r="P13" i="9"/>
  <c r="P46" i="10"/>
  <c r="P38" i="11"/>
  <c r="AA60" i="15"/>
  <c r="G78" i="15"/>
  <c r="G179" i="9" s="1"/>
  <c r="P116" i="9"/>
  <c r="P102" i="9"/>
  <c r="P68" i="9"/>
  <c r="N42" i="19"/>
  <c r="M42" i="19"/>
  <c r="M37" i="19"/>
  <c r="N37" i="19"/>
  <c r="M64" i="19"/>
  <c r="N64" i="19"/>
  <c r="N44" i="19"/>
  <c r="M44" i="19"/>
  <c r="M41" i="19"/>
  <c r="N41" i="19"/>
  <c r="N32" i="19"/>
  <c r="M32" i="19"/>
  <c r="N40" i="19"/>
  <c r="M40" i="19"/>
  <c r="N38" i="19"/>
  <c r="M38" i="19"/>
  <c r="M39" i="19"/>
  <c r="N39" i="19"/>
  <c r="G69" i="15"/>
  <c r="G161" i="9" s="1"/>
  <c r="G42" i="15"/>
  <c r="G106" i="9" s="1"/>
  <c r="I106" i="9" s="1"/>
  <c r="P24" i="10"/>
  <c r="I179" i="9"/>
  <c r="I131" i="9"/>
  <c r="I72" i="15"/>
  <c r="AA72" i="15"/>
  <c r="N99" i="9"/>
  <c r="N101" i="9" s="1"/>
  <c r="M15" i="12" s="1"/>
  <c r="N15" i="12" s="1"/>
  <c r="I24" i="15"/>
  <c r="AA24" i="15"/>
  <c r="I48" i="15"/>
  <c r="AA48" i="15"/>
  <c r="I113" i="9"/>
  <c r="N113" i="9"/>
  <c r="N115" i="9" s="1"/>
  <c r="M17" i="12" s="1"/>
  <c r="N17" i="12" s="1"/>
  <c r="AA63" i="15"/>
  <c r="I63" i="15"/>
  <c r="L38" i="6"/>
  <c r="I125" i="9"/>
  <c r="I77" i="9"/>
  <c r="N77" i="9"/>
  <c r="N79" i="9" s="1"/>
  <c r="M12" i="12" s="1"/>
  <c r="N12" i="12" s="1"/>
  <c r="K83" i="9"/>
  <c r="AA57" i="15"/>
  <c r="G27" i="15"/>
  <c r="G71" i="9" s="1"/>
  <c r="O69" i="15"/>
  <c r="G60" i="15"/>
  <c r="G143" i="9" s="1"/>
  <c r="O60" i="15"/>
  <c r="I15" i="15"/>
  <c r="O15" i="15" s="1"/>
  <c r="N161" i="9"/>
  <c r="N163" i="9" s="1"/>
  <c r="M25" i="12" s="1"/>
  <c r="N25" i="12" s="1"/>
  <c r="M39" i="10" s="1"/>
  <c r="N39" i="10" s="1"/>
  <c r="I161" i="9"/>
  <c r="AA33" i="15"/>
  <c r="N179" i="9"/>
  <c r="N181" i="9" s="1"/>
  <c r="M28" i="12" s="1"/>
  <c r="N28" i="12" s="1"/>
  <c r="M60" i="10" s="1"/>
  <c r="N60" i="10" s="1"/>
  <c r="AA9" i="15"/>
  <c r="AA36" i="15"/>
  <c r="G57" i="15"/>
  <c r="G137" i="9" s="1"/>
  <c r="G36" i="15"/>
  <c r="G91" i="9" s="1"/>
  <c r="O45" i="15"/>
  <c r="N125" i="9"/>
  <c r="N127" i="9" s="1"/>
  <c r="M19" i="12" s="1"/>
  <c r="N19" i="12" s="1"/>
  <c r="K119" i="9"/>
  <c r="G12" i="15"/>
  <c r="G30" i="9" s="1"/>
  <c r="P146" i="9"/>
  <c r="P94" i="9"/>
  <c r="I155" i="9"/>
  <c r="N155" i="9"/>
  <c r="N157" i="9" s="1"/>
  <c r="M24" i="12" s="1"/>
  <c r="N24" i="12" s="1"/>
  <c r="M38" i="10" s="1"/>
  <c r="N38" i="10" s="1"/>
  <c r="G33" i="15"/>
  <c r="G83" i="9" s="1"/>
  <c r="O21" i="15"/>
  <c r="G6" i="15"/>
  <c r="G10" i="9" s="1"/>
  <c r="AA12" i="15"/>
  <c r="AA18" i="15"/>
  <c r="K131" i="9"/>
  <c r="L131" i="9" s="1"/>
  <c r="K57" i="9"/>
  <c r="L57" i="9" s="1"/>
  <c r="K10" i="9"/>
  <c r="K91" i="9"/>
  <c r="K143" i="9"/>
  <c r="K39" i="9"/>
  <c r="K65" i="9"/>
  <c r="K155" i="9"/>
  <c r="L155" i="9" s="1"/>
  <c r="AE155" i="9" s="1"/>
  <c r="AE157" i="9" s="1"/>
  <c r="AC157" i="9" s="1"/>
  <c r="K99" i="9"/>
  <c r="L99" i="9" s="1"/>
  <c r="K77" i="9"/>
  <c r="L77" i="9" s="1"/>
  <c r="K167" i="9"/>
  <c r="K20" i="9"/>
  <c r="K125" i="9"/>
  <c r="L125" i="9" s="1"/>
  <c r="K48" i="9"/>
  <c r="L48" i="9" s="1"/>
  <c r="AE48" i="9" s="1"/>
  <c r="AE50" i="9" s="1"/>
  <c r="AC50" i="9" s="1"/>
  <c r="K149" i="9"/>
  <c r="K30" i="9"/>
  <c r="K71" i="9"/>
  <c r="K161" i="9"/>
  <c r="L161" i="9" s="1"/>
  <c r="I57" i="9"/>
  <c r="N57" i="9"/>
  <c r="N59" i="9" s="1"/>
  <c r="M9" i="12" s="1"/>
  <c r="N9" i="12" s="1"/>
  <c r="N131" i="9"/>
  <c r="N133" i="9" s="1"/>
  <c r="M20" i="12" s="1"/>
  <c r="N20" i="12" s="1"/>
  <c r="M35" i="10" s="1"/>
  <c r="N35" i="10" s="1"/>
  <c r="O42" i="15"/>
  <c r="G9" i="15"/>
  <c r="G20" i="9" s="1"/>
  <c r="I48" i="9"/>
  <c r="N48" i="9"/>
  <c r="N50" i="9" s="1"/>
  <c r="M8" i="12" s="1"/>
  <c r="N8" i="12" s="1"/>
  <c r="K137" i="9"/>
  <c r="G81" i="15"/>
  <c r="G185" i="9" s="1"/>
  <c r="K185" i="9"/>
  <c r="K179" i="9"/>
  <c r="L179" i="9" s="1"/>
  <c r="K106" i="9"/>
  <c r="L106" i="9" s="1"/>
  <c r="K113" i="9"/>
  <c r="L113" i="9" s="1"/>
  <c r="AE3" i="10"/>
  <c r="AD3" i="10"/>
  <c r="D13" i="5"/>
  <c r="F3" i="5"/>
  <c r="D25" i="5"/>
  <c r="D24" i="5"/>
  <c r="D23" i="5"/>
  <c r="D22" i="5"/>
  <c r="D21" i="5"/>
  <c r="D12" i="5"/>
  <c r="D11" i="5"/>
  <c r="M58" i="19" l="1"/>
  <c r="N58" i="19"/>
  <c r="H6" i="6"/>
  <c r="H17" i="6"/>
  <c r="H24" i="6"/>
  <c r="H30" i="6"/>
  <c r="H37" i="6"/>
  <c r="H7" i="6"/>
  <c r="H12" i="6"/>
  <c r="H8" i="6"/>
  <c r="H13" i="6"/>
  <c r="H26" i="6"/>
  <c r="H9" i="6"/>
  <c r="H19" i="6"/>
  <c r="H27" i="6"/>
  <c r="H32" i="6"/>
  <c r="H14" i="6"/>
  <c r="H20" i="6"/>
  <c r="H33" i="6"/>
  <c r="H4" i="6"/>
  <c r="H10" i="6"/>
  <c r="H15" i="6"/>
  <c r="H21" i="6"/>
  <c r="H28" i="6"/>
  <c r="H34" i="6"/>
  <c r="H5" i="6"/>
  <c r="H22" i="6"/>
  <c r="H29" i="6"/>
  <c r="H35" i="6"/>
  <c r="H25" i="6"/>
  <c r="H11" i="6"/>
  <c r="H16" i="6"/>
  <c r="H23" i="6"/>
  <c r="H36" i="6"/>
  <c r="H18" i="6"/>
  <c r="N106" i="9"/>
  <c r="N108" i="9" s="1"/>
  <c r="M16" i="12" s="1"/>
  <c r="N16" i="12" s="1"/>
  <c r="N65" i="19"/>
  <c r="M65" i="19"/>
  <c r="G75" i="15"/>
  <c r="G173" i="9" s="1"/>
  <c r="M9" i="19"/>
  <c r="N9" i="19"/>
  <c r="N6" i="19"/>
  <c r="M6" i="19"/>
  <c r="M7" i="19"/>
  <c r="N7" i="19"/>
  <c r="N8" i="19"/>
  <c r="M8" i="19"/>
  <c r="N14" i="19"/>
  <c r="M14" i="19"/>
  <c r="N36" i="19"/>
  <c r="M36" i="19"/>
  <c r="M35" i="19"/>
  <c r="N35" i="19"/>
  <c r="M11" i="19"/>
  <c r="N11" i="19"/>
  <c r="M13" i="19"/>
  <c r="N13" i="19"/>
  <c r="M66" i="19"/>
  <c r="N66" i="19"/>
  <c r="M61" i="19"/>
  <c r="N61" i="19"/>
  <c r="N10" i="19"/>
  <c r="M10" i="19"/>
  <c r="AE125" i="9"/>
  <c r="AE127" i="9" s="1"/>
  <c r="AC127" i="9" s="1"/>
  <c r="L127" i="9"/>
  <c r="K19" i="12" s="1"/>
  <c r="L19" i="12" s="1"/>
  <c r="AD127" i="9"/>
  <c r="AE77" i="9"/>
  <c r="AE79" i="9" s="1"/>
  <c r="AC79" i="9" s="1"/>
  <c r="AD79" i="9"/>
  <c r="L79" i="9"/>
  <c r="K12" i="12" s="1"/>
  <c r="L12" i="12" s="1"/>
  <c r="AE179" i="9"/>
  <c r="AE181" i="9" s="1"/>
  <c r="AC181" i="9" s="1"/>
  <c r="P179" i="9"/>
  <c r="L181" i="9"/>
  <c r="K28" i="12" s="1"/>
  <c r="L28" i="12" s="1"/>
  <c r="K60" i="10" s="1"/>
  <c r="L60" i="10" s="1"/>
  <c r="AD181" i="9"/>
  <c r="AE113" i="9"/>
  <c r="AE115" i="9" s="1"/>
  <c r="AC115" i="9" s="1"/>
  <c r="L115" i="9"/>
  <c r="K17" i="12" s="1"/>
  <c r="L17" i="12" s="1"/>
  <c r="AD115" i="9"/>
  <c r="AE99" i="9"/>
  <c r="AE101" i="9" s="1"/>
  <c r="AC101" i="9" s="1"/>
  <c r="L101" i="9"/>
  <c r="K15" i="12" s="1"/>
  <c r="L15" i="12" s="1"/>
  <c r="AD101" i="9"/>
  <c r="AE106" i="9"/>
  <c r="AE108" i="9" s="1"/>
  <c r="AC108" i="9" s="1"/>
  <c r="AD108" i="9"/>
  <c r="L108" i="9"/>
  <c r="K16" i="12" s="1"/>
  <c r="L16" i="12" s="1"/>
  <c r="AE131" i="9"/>
  <c r="AE133" i="9" s="1"/>
  <c r="AC133" i="9" s="1"/>
  <c r="AD133" i="9"/>
  <c r="P131" i="9"/>
  <c r="L133" i="9"/>
  <c r="K20" i="12" s="1"/>
  <c r="L20" i="12" s="1"/>
  <c r="K35" i="10" s="1"/>
  <c r="L35" i="10" s="1"/>
  <c r="AE57" i="9"/>
  <c r="AE59" i="9" s="1"/>
  <c r="AC59" i="9" s="1"/>
  <c r="AD59" i="9"/>
  <c r="L59" i="9"/>
  <c r="K9" i="12" s="1"/>
  <c r="L9" i="12" s="1"/>
  <c r="AE161" i="9"/>
  <c r="AE163" i="9" s="1"/>
  <c r="AC163" i="9" s="1"/>
  <c r="L163" i="9"/>
  <c r="K25" i="12" s="1"/>
  <c r="L25" i="12" s="1"/>
  <c r="K39" i="10" s="1"/>
  <c r="L39" i="10" s="1"/>
  <c r="AD163" i="9"/>
  <c r="H162" i="9" s="1"/>
  <c r="I162" i="9" s="1"/>
  <c r="P162" i="9" s="1"/>
  <c r="I30" i="9"/>
  <c r="L30" i="9"/>
  <c r="N30" i="9"/>
  <c r="N32" i="9" s="1"/>
  <c r="M6" i="12" s="1"/>
  <c r="N6" i="12" s="1"/>
  <c r="L50" i="9"/>
  <c r="K8" i="12" s="1"/>
  <c r="L8" i="12" s="1"/>
  <c r="O63" i="15"/>
  <c r="G63" i="15"/>
  <c r="G149" i="9" s="1"/>
  <c r="O72" i="15"/>
  <c r="G72" i="15"/>
  <c r="G167" i="9" s="1"/>
  <c r="AD50" i="9"/>
  <c r="H49" i="9" s="1"/>
  <c r="I49" i="9" s="1"/>
  <c r="P49" i="9" s="1"/>
  <c r="P161" i="9"/>
  <c r="G24" i="15"/>
  <c r="G65" i="9" s="1"/>
  <c r="O24" i="15"/>
  <c r="AD157" i="9"/>
  <c r="H156" i="9" s="1"/>
  <c r="I156" i="9" s="1"/>
  <c r="M34" i="10"/>
  <c r="N34" i="10" s="1"/>
  <c r="M59" i="10"/>
  <c r="N59" i="10" s="1"/>
  <c r="I20" i="9"/>
  <c r="L20" i="9"/>
  <c r="N20" i="9"/>
  <c r="N22" i="9" s="1"/>
  <c r="M5" i="12" s="1"/>
  <c r="N5" i="12" s="1"/>
  <c r="I185" i="9"/>
  <c r="N185" i="9"/>
  <c r="N187" i="9" s="1"/>
  <c r="M29" i="12" s="1"/>
  <c r="N29" i="12" s="1"/>
  <c r="M61" i="10" s="1"/>
  <c r="N61" i="10" s="1"/>
  <c r="L185" i="9"/>
  <c r="P48" i="9"/>
  <c r="M58" i="10"/>
  <c r="N58" i="10" s="1"/>
  <c r="M33" i="10"/>
  <c r="N33" i="10" s="1"/>
  <c r="L157" i="9"/>
  <c r="K24" i="12" s="1"/>
  <c r="L24" i="12" s="1"/>
  <c r="K38" i="10" s="1"/>
  <c r="L38" i="10" s="1"/>
  <c r="P77" i="9"/>
  <c r="P113" i="9"/>
  <c r="L83" i="9"/>
  <c r="N83" i="9"/>
  <c r="N85" i="9" s="1"/>
  <c r="M13" i="12" s="1"/>
  <c r="N13" i="12" s="1"/>
  <c r="I83" i="9"/>
  <c r="G15" i="15"/>
  <c r="G39" i="9" s="1"/>
  <c r="I143" i="9"/>
  <c r="L143" i="9"/>
  <c r="N143" i="9"/>
  <c r="N145" i="9" s="1"/>
  <c r="M22" i="12" s="1"/>
  <c r="N22" i="12" s="1"/>
  <c r="M37" i="10" s="1"/>
  <c r="N37" i="10" s="1"/>
  <c r="P125" i="9"/>
  <c r="G48" i="15"/>
  <c r="G119" i="9" s="1"/>
  <c r="O48" i="15"/>
  <c r="P57" i="9"/>
  <c r="I91" i="9"/>
  <c r="L91" i="9"/>
  <c r="N91" i="9"/>
  <c r="N93" i="9" s="1"/>
  <c r="M14" i="12" s="1"/>
  <c r="N14" i="12" s="1"/>
  <c r="N71" i="9"/>
  <c r="N73" i="9" s="1"/>
  <c r="M11" i="12" s="1"/>
  <c r="N11" i="12" s="1"/>
  <c r="I71" i="9"/>
  <c r="L71" i="9"/>
  <c r="P155" i="9"/>
  <c r="I137" i="9"/>
  <c r="N137" i="9"/>
  <c r="N139" i="9" s="1"/>
  <c r="M21" i="12" s="1"/>
  <c r="N21" i="12" s="1"/>
  <c r="M36" i="10" s="1"/>
  <c r="N36" i="10" s="1"/>
  <c r="L137" i="9"/>
  <c r="I10" i="9"/>
  <c r="L10" i="9"/>
  <c r="N10" i="9"/>
  <c r="N12" i="9" s="1"/>
  <c r="M4" i="12" s="1"/>
  <c r="N4" i="12" s="1"/>
  <c r="P106" i="9"/>
  <c r="P99" i="9"/>
  <c r="H114" i="9" l="1"/>
  <c r="I114" i="9" s="1"/>
  <c r="P114" i="9" s="1"/>
  <c r="N34" i="19"/>
  <c r="M34" i="19"/>
  <c r="M57" i="19"/>
  <c r="N57" i="19"/>
  <c r="H58" i="9"/>
  <c r="I58" i="9" s="1"/>
  <c r="P58" i="9" s="1"/>
  <c r="M63" i="19"/>
  <c r="N63" i="19"/>
  <c r="L16" i="6"/>
  <c r="H17" i="9"/>
  <c r="I17" i="9" s="1"/>
  <c r="P17" i="9" s="1"/>
  <c r="H27" i="9"/>
  <c r="I27" i="9" s="1"/>
  <c r="P27" i="9" s="1"/>
  <c r="H7" i="9"/>
  <c r="I7" i="9" s="1"/>
  <c r="P7" i="9" s="1"/>
  <c r="H148" i="9"/>
  <c r="I148" i="9" s="1"/>
  <c r="P148" i="9" s="1"/>
  <c r="L28" i="6"/>
  <c r="H154" i="9"/>
  <c r="I154" i="9" s="1"/>
  <c r="P154" i="9" s="1"/>
  <c r="L32" i="6"/>
  <c r="H62" i="9"/>
  <c r="H63" i="9"/>
  <c r="I63" i="9" s="1"/>
  <c r="P63" i="9" s="1"/>
  <c r="L7" i="6"/>
  <c r="H76" i="9"/>
  <c r="I76" i="9" s="1"/>
  <c r="P76" i="9" s="1"/>
  <c r="L11" i="6"/>
  <c r="L21" i="6"/>
  <c r="H112" i="9"/>
  <c r="I112" i="9" s="1"/>
  <c r="P112" i="9" s="1"/>
  <c r="H111" i="9"/>
  <c r="P19" i="10"/>
  <c r="L27" i="6"/>
  <c r="H184" i="9"/>
  <c r="I184" i="9" s="1"/>
  <c r="P184" i="9" s="1"/>
  <c r="L37" i="6"/>
  <c r="H136" i="9"/>
  <c r="I136" i="9" s="1"/>
  <c r="P136" i="9" s="1"/>
  <c r="L25" i="6"/>
  <c r="H25" i="9"/>
  <c r="I25" i="9" s="1"/>
  <c r="P25" i="9" s="1"/>
  <c r="L15" i="6"/>
  <c r="H96" i="9"/>
  <c r="H97" i="9"/>
  <c r="I97" i="9" s="1"/>
  <c r="P97" i="9" s="1"/>
  <c r="L19" i="6"/>
  <c r="L30" i="6"/>
  <c r="H29" i="9"/>
  <c r="I29" i="9" s="1"/>
  <c r="P29" i="9" s="1"/>
  <c r="H19" i="9"/>
  <c r="I19" i="9" s="1"/>
  <c r="P19" i="9" s="1"/>
  <c r="H9" i="9"/>
  <c r="I9" i="9" s="1"/>
  <c r="P9" i="9" s="1"/>
  <c r="H172" i="9"/>
  <c r="I172" i="9" s="1"/>
  <c r="L35" i="6"/>
  <c r="P11" i="10"/>
  <c r="L10" i="6"/>
  <c r="H70" i="9"/>
  <c r="I70" i="9" s="1"/>
  <c r="P70" i="9" s="1"/>
  <c r="L9" i="6"/>
  <c r="H130" i="9"/>
  <c r="I130" i="9" s="1"/>
  <c r="P130" i="9" s="1"/>
  <c r="L24" i="6"/>
  <c r="L29" i="6"/>
  <c r="H8" i="9"/>
  <c r="I8" i="9" s="1"/>
  <c r="P8" i="9" s="1"/>
  <c r="H18" i="9"/>
  <c r="I18" i="9" s="1"/>
  <c r="P18" i="9" s="1"/>
  <c r="H28" i="9"/>
  <c r="I28" i="9" s="1"/>
  <c r="P28" i="9" s="1"/>
  <c r="H36" i="9"/>
  <c r="I36" i="9" s="1"/>
  <c r="P36" i="9" s="1"/>
  <c r="L4" i="6"/>
  <c r="H35" i="9"/>
  <c r="H142" i="9"/>
  <c r="I142" i="9" s="1"/>
  <c r="P142" i="9" s="1"/>
  <c r="L26" i="6"/>
  <c r="H26" i="9"/>
  <c r="I26" i="9" s="1"/>
  <c r="P26" i="9" s="1"/>
  <c r="L17" i="6"/>
  <c r="H6" i="9"/>
  <c r="I6" i="9" s="1"/>
  <c r="P6" i="9" s="1"/>
  <c r="H16" i="9"/>
  <c r="I16" i="9" s="1"/>
  <c r="P16" i="9" s="1"/>
  <c r="H89" i="9"/>
  <c r="I89" i="9" s="1"/>
  <c r="P89" i="9" s="1"/>
  <c r="L18" i="6"/>
  <c r="H88" i="9"/>
  <c r="H118" i="9"/>
  <c r="I118" i="9" s="1"/>
  <c r="P118" i="9" s="1"/>
  <c r="L22" i="6"/>
  <c r="H160" i="9"/>
  <c r="I160" i="9" s="1"/>
  <c r="P160" i="9" s="1"/>
  <c r="L33" i="6"/>
  <c r="H5" i="9"/>
  <c r="I5" i="9" s="1"/>
  <c r="P5" i="9" s="1"/>
  <c r="L13" i="6"/>
  <c r="H54" i="9"/>
  <c r="I54" i="9" s="1"/>
  <c r="P54" i="9" s="1"/>
  <c r="H53" i="9"/>
  <c r="L6" i="6"/>
  <c r="H178" i="9"/>
  <c r="I178" i="9" s="1"/>
  <c r="P178" i="9" s="1"/>
  <c r="L36" i="6"/>
  <c r="L5" i="6"/>
  <c r="H44" i="9"/>
  <c r="H45" i="9"/>
  <c r="I45" i="9" s="1"/>
  <c r="P45" i="9" s="1"/>
  <c r="L20" i="6"/>
  <c r="H104" i="9"/>
  <c r="H105" i="9"/>
  <c r="I105" i="9" s="1"/>
  <c r="P105" i="9" s="1"/>
  <c r="P9" i="10"/>
  <c r="L8" i="6"/>
  <c r="N59" i="19"/>
  <c r="M59" i="19"/>
  <c r="H107" i="9"/>
  <c r="I107" i="9" s="1"/>
  <c r="P107" i="9" s="1"/>
  <c r="H180" i="9"/>
  <c r="I180" i="9" s="1"/>
  <c r="I173" i="9"/>
  <c r="L173" i="9"/>
  <c r="N173" i="9"/>
  <c r="N175" i="9" s="1"/>
  <c r="M27" i="12" s="1"/>
  <c r="N27" i="12" s="1"/>
  <c r="H124" i="9"/>
  <c r="I124" i="9" s="1"/>
  <c r="P124" i="9" s="1"/>
  <c r="L23" i="6"/>
  <c r="H166" i="9"/>
  <c r="I166" i="9" s="1"/>
  <c r="P166" i="9" s="1"/>
  <c r="L34" i="6"/>
  <c r="H15" i="9"/>
  <c r="I15" i="9" s="1"/>
  <c r="P15" i="9" s="1"/>
  <c r="L14" i="6"/>
  <c r="H82" i="9"/>
  <c r="I82" i="9" s="1"/>
  <c r="P82" i="9" s="1"/>
  <c r="L12" i="6"/>
  <c r="M67" i="19"/>
  <c r="N67" i="19"/>
  <c r="M68" i="19"/>
  <c r="N68" i="19"/>
  <c r="M5" i="19"/>
  <c r="M45" i="19"/>
  <c r="N45" i="19"/>
  <c r="N12" i="19"/>
  <c r="M12" i="19"/>
  <c r="H126" i="9"/>
  <c r="I126" i="9" s="1"/>
  <c r="H132" i="9"/>
  <c r="I132" i="9" s="1"/>
  <c r="P132" i="9" s="1"/>
  <c r="H78" i="9"/>
  <c r="I78" i="9" s="1"/>
  <c r="H100" i="9"/>
  <c r="I100" i="9" s="1"/>
  <c r="P100" i="9" s="1"/>
  <c r="AE185" i="9"/>
  <c r="AE187" i="9" s="1"/>
  <c r="AC187" i="9" s="1"/>
  <c r="L187" i="9"/>
  <c r="K29" i="12" s="1"/>
  <c r="L29" i="12" s="1"/>
  <c r="K61" i="10" s="1"/>
  <c r="L61" i="10" s="1"/>
  <c r="AD187" i="9"/>
  <c r="I167" i="9"/>
  <c r="L167" i="9"/>
  <c r="N167" i="9"/>
  <c r="N169" i="9" s="1"/>
  <c r="M26" i="12" s="1"/>
  <c r="N26" i="12" s="1"/>
  <c r="P180" i="9"/>
  <c r="I181" i="9"/>
  <c r="AE143" i="9"/>
  <c r="AE145" i="9" s="1"/>
  <c r="AC145" i="9" s="1"/>
  <c r="AD145" i="9"/>
  <c r="L145" i="9"/>
  <c r="K22" i="12" s="1"/>
  <c r="L22" i="12" s="1"/>
  <c r="K37" i="10" s="1"/>
  <c r="L37" i="10" s="1"/>
  <c r="AE71" i="9"/>
  <c r="AE73" i="9" s="1"/>
  <c r="AC73" i="9" s="1"/>
  <c r="AD73" i="9"/>
  <c r="L73" i="9"/>
  <c r="K11" i="12" s="1"/>
  <c r="L11" i="12" s="1"/>
  <c r="L149" i="9"/>
  <c r="N149" i="9"/>
  <c r="N151" i="9" s="1"/>
  <c r="M23" i="12" s="1"/>
  <c r="N23" i="12" s="1"/>
  <c r="I149" i="9"/>
  <c r="P83" i="9"/>
  <c r="AE83" i="9"/>
  <c r="AE85" i="9" s="1"/>
  <c r="AC85" i="9" s="1"/>
  <c r="L85" i="9"/>
  <c r="K13" i="12" s="1"/>
  <c r="L13" i="12" s="1"/>
  <c r="AD85" i="9"/>
  <c r="P185" i="9"/>
  <c r="I163" i="9"/>
  <c r="P71" i="9"/>
  <c r="I65" i="9"/>
  <c r="L65" i="9"/>
  <c r="N65" i="9"/>
  <c r="N67" i="9" s="1"/>
  <c r="M10" i="12" s="1"/>
  <c r="N10" i="12" s="1"/>
  <c r="M32" i="10"/>
  <c r="N32" i="10" s="1"/>
  <c r="AE137" i="9"/>
  <c r="AE139" i="9" s="1"/>
  <c r="AC139" i="9" s="1"/>
  <c r="AD139" i="9"/>
  <c r="L139" i="9"/>
  <c r="K21" i="12" s="1"/>
  <c r="L21" i="12" s="1"/>
  <c r="K36" i="10" s="1"/>
  <c r="L36" i="10" s="1"/>
  <c r="P143" i="9"/>
  <c r="K58" i="10"/>
  <c r="L58" i="10" s="1"/>
  <c r="K33" i="10"/>
  <c r="L33" i="10" s="1"/>
  <c r="K34" i="10"/>
  <c r="L34" i="10" s="1"/>
  <c r="K59" i="10"/>
  <c r="L59" i="10" s="1"/>
  <c r="P78" i="9"/>
  <c r="I79" i="9"/>
  <c r="I39" i="9"/>
  <c r="L39" i="9"/>
  <c r="N39" i="9"/>
  <c r="N41" i="9" s="1"/>
  <c r="M7" i="12" s="1"/>
  <c r="N7" i="12" s="1"/>
  <c r="P91" i="9"/>
  <c r="P20" i="9"/>
  <c r="AE30" i="9"/>
  <c r="AE32" i="9" s="1"/>
  <c r="AC32" i="9" s="1"/>
  <c r="L32" i="9"/>
  <c r="K6" i="12" s="1"/>
  <c r="L6" i="12" s="1"/>
  <c r="AD32" i="9"/>
  <c r="AE91" i="9"/>
  <c r="AE93" i="9" s="1"/>
  <c r="AC93" i="9" s="1"/>
  <c r="AD93" i="9"/>
  <c r="L93" i="9"/>
  <c r="K14" i="12" s="1"/>
  <c r="L14" i="12" s="1"/>
  <c r="P30" i="9"/>
  <c r="P126" i="9"/>
  <c r="I127" i="9"/>
  <c r="AE20" i="9"/>
  <c r="AE22" i="9" s="1"/>
  <c r="AC22" i="9" s="1"/>
  <c r="L22" i="9"/>
  <c r="K5" i="12" s="1"/>
  <c r="L5" i="12" s="1"/>
  <c r="AD22" i="9"/>
  <c r="P137" i="9"/>
  <c r="AE10" i="9"/>
  <c r="AE12" i="9" s="1"/>
  <c r="AC12" i="9" s="1"/>
  <c r="AD12" i="9"/>
  <c r="L12" i="9"/>
  <c r="K4" i="12" s="1"/>
  <c r="L4" i="12" s="1"/>
  <c r="P10" i="9"/>
  <c r="N119" i="9"/>
  <c r="N121" i="9" s="1"/>
  <c r="M18" i="12" s="1"/>
  <c r="N18" i="12" s="1"/>
  <c r="I119" i="9"/>
  <c r="L119" i="9"/>
  <c r="P156" i="9"/>
  <c r="I157" i="9"/>
  <c r="I133" i="9" l="1"/>
  <c r="H186" i="9"/>
  <c r="I186" i="9" s="1"/>
  <c r="P186" i="9" s="1"/>
  <c r="I44" i="9"/>
  <c r="AB44" i="9"/>
  <c r="AB46" i="9" s="1"/>
  <c r="H46" i="9" s="1"/>
  <c r="I46" i="9" s="1"/>
  <c r="P46" i="9" s="1"/>
  <c r="AC44" i="9"/>
  <c r="AC47" i="9" s="1"/>
  <c r="I96" i="9"/>
  <c r="AC96" i="9"/>
  <c r="AC98" i="9" s="1"/>
  <c r="I62" i="9"/>
  <c r="AC62" i="9"/>
  <c r="AC64" i="9" s="1"/>
  <c r="AE173" i="9"/>
  <c r="AE175" i="9" s="1"/>
  <c r="AC175" i="9" s="1"/>
  <c r="L175" i="9"/>
  <c r="K27" i="12" s="1"/>
  <c r="L27" i="12" s="1"/>
  <c r="AD175" i="9"/>
  <c r="H174" i="9" s="1"/>
  <c r="I174" i="9" s="1"/>
  <c r="P174" i="9" s="1"/>
  <c r="P172" i="9"/>
  <c r="I111" i="9"/>
  <c r="AC111" i="9"/>
  <c r="P173" i="9"/>
  <c r="AC104" i="9"/>
  <c r="I104" i="9"/>
  <c r="AC53" i="9"/>
  <c r="AC56" i="9" s="1"/>
  <c r="AB53" i="9"/>
  <c r="AB55" i="9" s="1"/>
  <c r="H55" i="9" s="1"/>
  <c r="I55" i="9" s="1"/>
  <c r="P55" i="9" s="1"/>
  <c r="I53" i="9"/>
  <c r="I88" i="9"/>
  <c r="AC88" i="9"/>
  <c r="AC90" i="9" s="1"/>
  <c r="I35" i="9"/>
  <c r="AB35" i="9"/>
  <c r="AB37" i="9" s="1"/>
  <c r="H37" i="9" s="1"/>
  <c r="I37" i="9" s="1"/>
  <c r="P37" i="9" s="1"/>
  <c r="AC35" i="9"/>
  <c r="AC38" i="9" s="1"/>
  <c r="E7" i="18"/>
  <c r="N81" i="19"/>
  <c r="N5" i="19"/>
  <c r="H138" i="9"/>
  <c r="I138" i="9" s="1"/>
  <c r="P138" i="9" s="1"/>
  <c r="H92" i="9"/>
  <c r="I92" i="9" s="1"/>
  <c r="P92" i="9" s="1"/>
  <c r="H72" i="9"/>
  <c r="I72" i="9" s="1"/>
  <c r="H144" i="9"/>
  <c r="I144" i="9" s="1"/>
  <c r="AE39" i="9"/>
  <c r="AE41" i="9" s="1"/>
  <c r="AC41" i="9" s="1"/>
  <c r="AD41" i="9"/>
  <c r="L41" i="9"/>
  <c r="K7" i="12" s="1"/>
  <c r="L7" i="12" s="1"/>
  <c r="P181" i="9"/>
  <c r="H28" i="12"/>
  <c r="I28" i="12" s="1"/>
  <c r="P39" i="9"/>
  <c r="P79" i="9"/>
  <c r="H12" i="12"/>
  <c r="I12" i="12" s="1"/>
  <c r="P133" i="9"/>
  <c r="H20" i="12"/>
  <c r="I20" i="12" s="1"/>
  <c r="AE65" i="9"/>
  <c r="AE67" i="9" s="1"/>
  <c r="AC67" i="9" s="1"/>
  <c r="AD67" i="9"/>
  <c r="L67" i="9"/>
  <c r="K10" i="12" s="1"/>
  <c r="L10" i="12" s="1"/>
  <c r="P149" i="9"/>
  <c r="P65" i="9"/>
  <c r="P119" i="9"/>
  <c r="H19" i="12"/>
  <c r="I19" i="12" s="1"/>
  <c r="P127" i="9"/>
  <c r="H11" i="9"/>
  <c r="I11" i="9" s="1"/>
  <c r="AE149" i="9"/>
  <c r="AE151" i="9" s="1"/>
  <c r="AC151" i="9" s="1"/>
  <c r="L151" i="9"/>
  <c r="K23" i="12" s="1"/>
  <c r="L23" i="12" s="1"/>
  <c r="AD151" i="9"/>
  <c r="AE167" i="9"/>
  <c r="AE169" i="9" s="1"/>
  <c r="AC169" i="9" s="1"/>
  <c r="L169" i="9"/>
  <c r="K26" i="12" s="1"/>
  <c r="L26" i="12" s="1"/>
  <c r="AD169" i="9"/>
  <c r="K32" i="10"/>
  <c r="L32" i="10" s="1"/>
  <c r="P167" i="9"/>
  <c r="I139" i="9"/>
  <c r="M57" i="10"/>
  <c r="N57" i="10" s="1"/>
  <c r="N81" i="10" s="1"/>
  <c r="M33" i="11" s="1"/>
  <c r="N33" i="11" s="1"/>
  <c r="N29" i="10"/>
  <c r="M31" i="11" s="1"/>
  <c r="N31" i="11" s="1"/>
  <c r="M31" i="10"/>
  <c r="N31" i="10" s="1"/>
  <c r="N55" i="10" s="1"/>
  <c r="M32" i="11" s="1"/>
  <c r="N32" i="11" s="1"/>
  <c r="AE119" i="9"/>
  <c r="AE121" i="9" s="1"/>
  <c r="AC121" i="9" s="1"/>
  <c r="AD121" i="9"/>
  <c r="L121" i="9"/>
  <c r="K18" i="12" s="1"/>
  <c r="L18" i="12" s="1"/>
  <c r="H31" i="9"/>
  <c r="I31" i="9" s="1"/>
  <c r="P163" i="9"/>
  <c r="H25" i="12"/>
  <c r="I25" i="12" s="1"/>
  <c r="I187" i="9"/>
  <c r="H24" i="12"/>
  <c r="I24" i="12" s="1"/>
  <c r="P157" i="9"/>
  <c r="H21" i="9"/>
  <c r="I21" i="9" s="1"/>
  <c r="H84" i="9"/>
  <c r="I84" i="9" s="1"/>
  <c r="P35" i="9" l="1"/>
  <c r="AD38" i="9"/>
  <c r="H38" i="9" s="1"/>
  <c r="I38" i="9" s="1"/>
  <c r="P38" i="9" s="1"/>
  <c r="AD64" i="9"/>
  <c r="H64" i="9" s="1"/>
  <c r="I64" i="9" s="1"/>
  <c r="P64" i="9" s="1"/>
  <c r="P62" i="9"/>
  <c r="P88" i="9"/>
  <c r="AD90" i="9"/>
  <c r="H90" i="9" s="1"/>
  <c r="I90" i="9" s="1"/>
  <c r="I115" i="9"/>
  <c r="P111" i="9"/>
  <c r="AD56" i="9"/>
  <c r="H56" i="9" s="1"/>
  <c r="I56" i="9" s="1"/>
  <c r="P53" i="9"/>
  <c r="I175" i="9"/>
  <c r="AD98" i="9"/>
  <c r="H98" i="9" s="1"/>
  <c r="I98" i="9" s="1"/>
  <c r="P98" i="9" s="1"/>
  <c r="P96" i="9"/>
  <c r="P104" i="9"/>
  <c r="I108" i="9"/>
  <c r="P44" i="9"/>
  <c r="AD47" i="9"/>
  <c r="H47" i="9" s="1"/>
  <c r="I47" i="9" s="1"/>
  <c r="N55" i="19"/>
  <c r="E6" i="18"/>
  <c r="F7" i="18"/>
  <c r="K7" i="18"/>
  <c r="L7" i="18" s="1"/>
  <c r="N55" i="11"/>
  <c r="M5" i="11" s="1"/>
  <c r="N5" i="11" s="1"/>
  <c r="N29" i="11" s="1"/>
  <c r="H120" i="9"/>
  <c r="I120" i="9" s="1"/>
  <c r="P120" i="9" s="1"/>
  <c r="P72" i="9"/>
  <c r="I73" i="9"/>
  <c r="K31" i="10"/>
  <c r="L31" i="10" s="1"/>
  <c r="L55" i="10" s="1"/>
  <c r="K32" i="11" s="1"/>
  <c r="L32" i="11" s="1"/>
  <c r="K57" i="10"/>
  <c r="L57" i="10" s="1"/>
  <c r="L81" i="10" s="1"/>
  <c r="K33" i="11" s="1"/>
  <c r="L33" i="11" s="1"/>
  <c r="L29" i="10"/>
  <c r="K31" i="11" s="1"/>
  <c r="L31" i="11" s="1"/>
  <c r="P20" i="12"/>
  <c r="H35" i="10"/>
  <c r="I35" i="10" s="1"/>
  <c r="P35" i="10" s="1"/>
  <c r="P84" i="9"/>
  <c r="I85" i="9"/>
  <c r="P24" i="12"/>
  <c r="H38" i="10"/>
  <c r="I38" i="10" s="1"/>
  <c r="P38" i="10" s="1"/>
  <c r="P12" i="12"/>
  <c r="H58" i="10"/>
  <c r="I58" i="10" s="1"/>
  <c r="P58" i="10" s="1"/>
  <c r="P12" i="10"/>
  <c r="H33" i="10"/>
  <c r="I33" i="10" s="1"/>
  <c r="P33" i="10" s="1"/>
  <c r="P11" i="9"/>
  <c r="I12" i="9"/>
  <c r="P21" i="9"/>
  <c r="I22" i="9"/>
  <c r="P18" i="10"/>
  <c r="P19" i="12"/>
  <c r="P28" i="12"/>
  <c r="H60" i="10"/>
  <c r="I60" i="10" s="1"/>
  <c r="P60" i="10" s="1"/>
  <c r="H150" i="9"/>
  <c r="I150" i="9" s="1"/>
  <c r="H66" i="9"/>
  <c r="I66" i="9" s="1"/>
  <c r="P25" i="12"/>
  <c r="H39" i="10"/>
  <c r="I39" i="10" s="1"/>
  <c r="P39" i="10" s="1"/>
  <c r="H40" i="9"/>
  <c r="I40" i="9" s="1"/>
  <c r="P139" i="9"/>
  <c r="H21" i="12"/>
  <c r="I21" i="12" s="1"/>
  <c r="H168" i="9"/>
  <c r="I168" i="9" s="1"/>
  <c r="H29" i="12"/>
  <c r="I29" i="12" s="1"/>
  <c r="P187" i="9"/>
  <c r="P31" i="9"/>
  <c r="I32" i="9"/>
  <c r="P144" i="9"/>
  <c r="I145" i="9"/>
  <c r="I121" i="9" l="1"/>
  <c r="H16" i="12"/>
  <c r="I16" i="12" s="1"/>
  <c r="P108" i="9"/>
  <c r="P115" i="9"/>
  <c r="H17" i="12"/>
  <c r="I17" i="12" s="1"/>
  <c r="I101" i="9"/>
  <c r="P90" i="9"/>
  <c r="I93" i="9"/>
  <c r="H27" i="12"/>
  <c r="I27" i="12" s="1"/>
  <c r="P175" i="9"/>
  <c r="P47" i="9"/>
  <c r="I50" i="9"/>
  <c r="P56" i="9"/>
  <c r="I59" i="9"/>
  <c r="L55" i="11"/>
  <c r="K5" i="11" s="1"/>
  <c r="L5" i="11" s="1"/>
  <c r="L29" i="11" s="1"/>
  <c r="C2" i="5" s="1"/>
  <c r="K6" i="18"/>
  <c r="L6" i="18" s="1"/>
  <c r="F6" i="18"/>
  <c r="E5" i="18" s="1"/>
  <c r="D2" i="5"/>
  <c r="D12" i="16"/>
  <c r="H11" i="12"/>
  <c r="I11" i="12" s="1"/>
  <c r="P73" i="9"/>
  <c r="P66" i="9"/>
  <c r="I67" i="9"/>
  <c r="P29" i="12"/>
  <c r="H61" i="10"/>
  <c r="I61" i="10" s="1"/>
  <c r="P61" i="10" s="1"/>
  <c r="H13" i="12"/>
  <c r="I13" i="12" s="1"/>
  <c r="P85" i="9"/>
  <c r="H18" i="12"/>
  <c r="I18" i="12" s="1"/>
  <c r="P121" i="9"/>
  <c r="H22" i="12"/>
  <c r="I22" i="12" s="1"/>
  <c r="P145" i="9"/>
  <c r="P22" i="9"/>
  <c r="H5" i="12"/>
  <c r="I5" i="12" s="1"/>
  <c r="P168" i="9"/>
  <c r="I169" i="9"/>
  <c r="P40" i="9"/>
  <c r="I41" i="9"/>
  <c r="H6" i="12"/>
  <c r="I6" i="12" s="1"/>
  <c r="P32" i="9"/>
  <c r="H4" i="12"/>
  <c r="I4" i="12" s="1"/>
  <c r="P12" i="9"/>
  <c r="P150" i="9"/>
  <c r="I151" i="9"/>
  <c r="H36" i="10"/>
  <c r="I36" i="10" s="1"/>
  <c r="P36" i="10" s="1"/>
  <c r="P21" i="12"/>
  <c r="H14" i="12" l="1"/>
  <c r="I14" i="12" s="1"/>
  <c r="P93" i="9"/>
  <c r="P59" i="9"/>
  <c r="H9" i="12"/>
  <c r="I9" i="12" s="1"/>
  <c r="H15" i="12"/>
  <c r="I15" i="12" s="1"/>
  <c r="P101" i="9"/>
  <c r="P17" i="12"/>
  <c r="H8" i="12"/>
  <c r="I8" i="12" s="1"/>
  <c r="P50" i="9"/>
  <c r="P26" i="10"/>
  <c r="P27" i="12"/>
  <c r="P16" i="12"/>
  <c r="D8" i="16"/>
  <c r="D9" i="16" s="1"/>
  <c r="D10" i="16" s="1"/>
  <c r="D8" i="23"/>
  <c r="F5" i="18"/>
  <c r="K5" i="18"/>
  <c r="L5" i="18" s="1"/>
  <c r="P10" i="10"/>
  <c r="P11" i="12"/>
  <c r="H32" i="10"/>
  <c r="I32" i="10" s="1"/>
  <c r="P32" i="10" s="1"/>
  <c r="D15" i="16"/>
  <c r="D19" i="16" s="1"/>
  <c r="D16" i="16"/>
  <c r="P21" i="10"/>
  <c r="P4" i="12"/>
  <c r="P13" i="12"/>
  <c r="P13" i="10"/>
  <c r="P17" i="10"/>
  <c r="P18" i="12"/>
  <c r="P6" i="12"/>
  <c r="P23" i="10"/>
  <c r="P169" i="9"/>
  <c r="H26" i="12"/>
  <c r="I26" i="12" s="1"/>
  <c r="P5" i="12"/>
  <c r="P22" i="10"/>
  <c r="H23" i="12"/>
  <c r="I23" i="12" s="1"/>
  <c r="P151" i="9"/>
  <c r="H10" i="12"/>
  <c r="I10" i="12" s="1"/>
  <c r="P67" i="9"/>
  <c r="H7" i="12"/>
  <c r="I7" i="12" s="1"/>
  <c r="P41" i="9"/>
  <c r="P22" i="12"/>
  <c r="H37" i="10"/>
  <c r="I37" i="10" s="1"/>
  <c r="P37" i="10" s="1"/>
  <c r="AC16" i="10" l="1"/>
  <c r="P16" i="10"/>
  <c r="P15" i="10"/>
  <c r="AC15" i="10"/>
  <c r="H59" i="10"/>
  <c r="H34" i="10"/>
  <c r="P15" i="12"/>
  <c r="P9" i="12"/>
  <c r="P8" i="12"/>
  <c r="P14" i="12"/>
  <c r="D9" i="23"/>
  <c r="D10" i="23" s="1"/>
  <c r="D5" i="17"/>
  <c r="F29" i="18"/>
  <c r="L29" i="18" s="1"/>
  <c r="D13" i="16"/>
  <c r="D14" i="16"/>
  <c r="P25" i="10"/>
  <c r="P26" i="12"/>
  <c r="P20" i="10"/>
  <c r="P23" i="12"/>
  <c r="H31" i="10"/>
  <c r="H57" i="10"/>
  <c r="P10" i="12"/>
  <c r="P7" i="12"/>
  <c r="AC34" i="10" l="1"/>
  <c r="I34" i="10"/>
  <c r="P34" i="10" s="1"/>
  <c r="AC14" i="10"/>
  <c r="P14" i="10"/>
  <c r="I59" i="10"/>
  <c r="P59" i="10" s="1"/>
  <c r="AC59" i="10"/>
  <c r="AB6" i="10"/>
  <c r="AC6" i="10"/>
  <c r="P6" i="10"/>
  <c r="AC7" i="10"/>
  <c r="P7" i="10"/>
  <c r="AB7" i="10"/>
  <c r="D19" i="17"/>
  <c r="D39" i="17"/>
  <c r="D38" i="17"/>
  <c r="D7" i="17"/>
  <c r="D20" i="17" s="1"/>
  <c r="AB5" i="10"/>
  <c r="AC5" i="10"/>
  <c r="AC57" i="10"/>
  <c r="I57" i="10"/>
  <c r="I31" i="10"/>
  <c r="AC31" i="10"/>
  <c r="AC8" i="10"/>
  <c r="P8" i="10"/>
  <c r="D24" i="17" l="1"/>
  <c r="I81" i="10"/>
  <c r="H33" i="11" s="1"/>
  <c r="I33" i="11" s="1"/>
  <c r="P33" i="11" s="1"/>
  <c r="P57" i="10"/>
  <c r="P81" i="10" s="1"/>
  <c r="I55" i="10"/>
  <c r="H32" i="11" s="1"/>
  <c r="I32" i="11" s="1"/>
  <c r="P32" i="11" s="1"/>
  <c r="P31" i="10"/>
  <c r="P55" i="10" s="1"/>
  <c r="I29" i="10"/>
  <c r="H31" i="11" s="1"/>
  <c r="I31" i="11" s="1"/>
  <c r="P5" i="10"/>
  <c r="P29" i="10" s="1"/>
  <c r="D25" i="17" l="1"/>
  <c r="P31" i="11"/>
  <c r="P55" i="11" s="1"/>
  <c r="I55" i="11"/>
  <c r="H5" i="11" s="1"/>
  <c r="I5" i="11" s="1"/>
  <c r="D26" i="17" l="1"/>
  <c r="D27" i="17" s="1"/>
  <c r="I29" i="11"/>
  <c r="D5" i="23" s="1"/>
  <c r="D7" i="23" s="1"/>
  <c r="P5" i="11"/>
  <c r="P29" i="11" s="1"/>
  <c r="D28" i="17" l="1"/>
  <c r="B2" i="5"/>
  <c r="F2" i="5" s="1"/>
  <c r="D5" i="16"/>
  <c r="D7" i="16" s="1"/>
  <c r="D22" i="23" l="1"/>
  <c r="D29" i="17"/>
  <c r="D30" i="17" s="1"/>
  <c r="D31" i="17" s="1"/>
  <c r="D34" i="17" s="1"/>
  <c r="D35" i="17" s="1"/>
  <c r="E3" i="17" s="1"/>
  <c r="D17" i="16"/>
  <c r="D18" i="16"/>
  <c r="D23" i="23" l="1"/>
  <c r="D24" i="23" s="1"/>
  <c r="D25" i="23" s="1"/>
  <c r="D21" i="16"/>
  <c r="D22" i="16" s="1"/>
  <c r="D23" i="16" s="1"/>
  <c r="D24" i="16" s="1"/>
  <c r="D25" i="16" s="1"/>
  <c r="D26" i="23" l="1"/>
  <c r="D27" i="23" s="1"/>
  <c r="D26" i="16"/>
  <c r="D29" i="23" l="1"/>
  <c r="D29" i="16"/>
</calcChain>
</file>

<file path=xl/sharedStrings.xml><?xml version="1.0" encoding="utf-8"?>
<sst xmlns="http://schemas.openxmlformats.org/spreadsheetml/2006/main" count="4311" uniqueCount="888">
  <si>
    <t>단위</t>
    <phoneticPr fontId="2" type="noConversion"/>
  </si>
  <si>
    <t>수량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</si>
  <si>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</si>
  <si>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</si>
  <si>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</si>
  <si>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노무비</t>
    <phoneticPr fontId="2" type="noConversion"/>
  </si>
  <si>
    <t>경비</t>
    <phoneticPr fontId="2" type="noConversion"/>
  </si>
  <si>
    <t>재료비</t>
    <phoneticPr fontId="2" type="noConversion"/>
  </si>
  <si>
    <t>계</t>
    <phoneticPr fontId="2" type="noConversion"/>
  </si>
  <si>
    <t>총 급 액</t>
    <phoneticPr fontId="2" type="noConversion"/>
  </si>
  <si>
    <t>*(공종별 노임 적용율(%))*</t>
    <phoneticPr fontId="2" type="noConversion"/>
  </si>
  <si>
    <t>적용율(%)</t>
    <phoneticPr fontId="2" type="noConversion"/>
  </si>
  <si>
    <t>소수자릿수</t>
    <phoneticPr fontId="2" type="noConversion"/>
  </si>
  <si>
    <t>끝자리</t>
    <phoneticPr fontId="2" type="noConversion"/>
  </si>
  <si>
    <t>소모잡자재(%)</t>
    <phoneticPr fontId="2" type="noConversion"/>
  </si>
  <si>
    <t>방폭할증(%)</t>
    <phoneticPr fontId="2" type="noConversion"/>
  </si>
  <si>
    <t>고소할증(%)</t>
    <phoneticPr fontId="2" type="noConversion"/>
  </si>
  <si>
    <t>공구손료(%)</t>
    <phoneticPr fontId="2" type="noConversion"/>
  </si>
  <si>
    <t>코드</t>
    <phoneticPr fontId="2" type="noConversion"/>
  </si>
  <si>
    <t>코드</t>
    <phoneticPr fontId="2" type="noConversion"/>
  </si>
  <si>
    <t>단위</t>
    <phoneticPr fontId="2" type="noConversion"/>
  </si>
  <si>
    <t>물가정보</t>
    <phoneticPr fontId="2" type="noConversion"/>
  </si>
  <si>
    <t>단가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</si>
  <si>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</si>
  <si>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</si>
  <si>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</si>
  <si>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</si>
  <si>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</si>
  <si>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지급비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</si>
  <si>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</si>
  <si>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</si>
  <si>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</si>
  <si>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</si>
  <si>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</si>
  <si>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</si>
  <si>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</si>
  <si>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계</t>
    <phoneticPr fontId="2" type="noConversion"/>
  </si>
  <si>
    <t>1.</t>
    <phoneticPr fontId="2" type="noConversion"/>
  </si>
  <si>
    <t>3.</t>
    <phoneticPr fontId="2" type="noConversion"/>
  </si>
  <si>
    <t>** 반드시 다음 사항을 숙지하신 다음 수정 작업을 하십시오 **</t>
    <phoneticPr fontId="2" type="noConversion"/>
  </si>
  <si>
    <t>4.</t>
    <phoneticPr fontId="2" type="noConversion"/>
  </si>
  <si>
    <t xml:space="preserve">a)표지와 원가 -&gt; 총괄표 -&gt; 내역서 -&gt;일위대가와 합산자재 -&gt;단가조사서 를 참조하고 </t>
    <phoneticPr fontId="2" type="noConversion"/>
  </si>
  <si>
    <t>2.</t>
    <phoneticPr fontId="2" type="noConversion"/>
  </si>
  <si>
    <t>5.</t>
    <phoneticPr fontId="2" type="noConversion"/>
  </si>
  <si>
    <t>6.</t>
    <phoneticPr fontId="2" type="noConversion"/>
  </si>
  <si>
    <t xml:space="preserve">   그룹은 견적 프로그램에서 엑셀파일이 만들어질때 지정됩니다.</t>
    <phoneticPr fontId="2" type="noConversion"/>
  </si>
  <si>
    <t>번호</t>
    <phoneticPr fontId="2" type="noConversion"/>
  </si>
  <si>
    <t>번호</t>
    <phoneticPr fontId="2" type="noConversion"/>
  </si>
  <si>
    <t>코드</t>
    <phoneticPr fontId="2" type="noConversion"/>
  </si>
  <si>
    <t>단가</t>
    <phoneticPr fontId="2" type="noConversion"/>
  </si>
  <si>
    <t>…</t>
    <phoneticPr fontId="2" type="noConversion"/>
  </si>
  <si>
    <t>비고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</si>
  <si>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</si>
  <si>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</si>
  <si>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</si>
  <si>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>적용단가</t>
    <phoneticPr fontId="2" type="noConversion"/>
  </si>
  <si>
    <t>PAGE</t>
    <phoneticPr fontId="2" type="noConversion"/>
  </si>
  <si>
    <t>PAGE</t>
    <phoneticPr fontId="2" type="noConversion"/>
  </si>
  <si>
    <t xml:space="preserve"> </t>
    <phoneticPr fontId="2" type="noConversion"/>
  </si>
  <si>
    <t>노임 계산 정보</t>
    <phoneticPr fontId="2" type="noConversion"/>
  </si>
  <si>
    <t>노임계</t>
    <phoneticPr fontId="2" type="noConversion"/>
  </si>
  <si>
    <t>전체(%)</t>
    <phoneticPr fontId="2" type="noConversion"/>
  </si>
  <si>
    <t>공종별(%)</t>
    <phoneticPr fontId="2" type="noConversion"/>
  </si>
  <si>
    <t>노임 소수</t>
    <phoneticPr fontId="2" type="noConversion"/>
  </si>
  <si>
    <t>부속재 및 손료</t>
    <phoneticPr fontId="2" type="noConversion"/>
  </si>
  <si>
    <t>소모재</t>
    <phoneticPr fontId="2" type="noConversion"/>
  </si>
  <si>
    <t>노임계</t>
    <phoneticPr fontId="2" type="noConversion"/>
  </si>
  <si>
    <t>자재계</t>
    <phoneticPr fontId="2" type="noConversion"/>
  </si>
  <si>
    <t>*(그룹별 자재 단가 추가 할증)*</t>
    <phoneticPr fontId="2" type="noConversion"/>
  </si>
  <si>
    <t>Cable(CAB) 할증(%)</t>
    <phoneticPr fontId="2" type="noConversion"/>
  </si>
  <si>
    <t>Wire (WIR) 할증(%)</t>
    <phoneticPr fontId="2" type="noConversion"/>
  </si>
  <si>
    <t>제 4그룹   할증(%)</t>
    <phoneticPr fontId="2" type="noConversion"/>
  </si>
  <si>
    <t>제 5그룹   할증(%)</t>
    <phoneticPr fontId="2" type="noConversion"/>
  </si>
  <si>
    <t>Pipe (PIP) 할증(%)</t>
    <phoneticPr fontId="2" type="noConversion"/>
  </si>
  <si>
    <t>적용율(%)/100</t>
    <phoneticPr fontId="2" type="noConversion"/>
  </si>
  <si>
    <t>속성이 숫자인 셀을 삭제할 때는 반드시 'Delete' 키를 사용하십시오.</t>
    <phoneticPr fontId="2" type="noConversion"/>
  </si>
  <si>
    <t>**주의:'Space Bar' 로 지웠을 때는 '#Value' Error가 발생됩니다.</t>
    <phoneticPr fontId="2" type="noConversion"/>
  </si>
  <si>
    <t>일위대가(을지)는 소수점 처리 때문에 셀 속성을 '일반'으로 하였습니다.(소수점 능동 처리)</t>
    <phoneticPr fontId="2" type="noConversion"/>
  </si>
  <si>
    <t>**참고: (수량*단가)의 결과는 소수 한자리, 금액을 취합한 소계는 1원 이하 절사입니다.</t>
    <phoneticPr fontId="2" type="noConversion"/>
  </si>
  <si>
    <t>내역서에서는 수량에만 셀 속성을 '일반'으로 하였습니다.(소수점 능동 처리)</t>
    <phoneticPr fontId="2" type="noConversion"/>
  </si>
  <si>
    <t>단가수정은 '단가조사서'시트 에서 하십시오.</t>
    <phoneticPr fontId="2" type="noConversion"/>
  </si>
  <si>
    <t xml:space="preserve">   있으므로 단가조사서의 결정단가를 수정하면 전체 금액이 갱신됩니다.</t>
    <phoneticPr fontId="2" type="noConversion"/>
  </si>
  <si>
    <t xml:space="preserve">   **주의: 금액란은 공식이 걸려있으므로 조심하여 수정하십시오.</t>
    <phoneticPr fontId="2" type="noConversion"/>
  </si>
  <si>
    <t>b)전체 자재를 일정 요율(%)로 변경할 때는 옵션시트의 자재 적용율을 조정하면 됩니다.</t>
    <phoneticPr fontId="2" type="noConversion"/>
  </si>
  <si>
    <t>노임 단가는 '단가조사서'시트에서 품셈은 '노임근거'시트에서 수정하십시오.</t>
    <phoneticPr fontId="2" type="noConversion"/>
  </si>
  <si>
    <t>a)전체 노임을 일정 요율(%)로 변경할 때는 '옵션시트'의 전체노임 적용율을 조정하면 됩니다.</t>
    <phoneticPr fontId="2" type="noConversion"/>
  </si>
  <si>
    <t>b)공종별로 노임을 수정하려면 '옵션시트'의 공종별 노임 적용율을 조정하면 됩니다.</t>
    <phoneticPr fontId="2" type="noConversion"/>
  </si>
  <si>
    <t>c)케이블 및 전선 자재 단가를 추가로 조정하려면 그룹별 자재 적용율을 조정하면 됩니다.</t>
    <phoneticPr fontId="2" type="noConversion"/>
  </si>
  <si>
    <t>겉표지의 모든 정보는 표지를 참조하였습니다.(정보 수정은 표지에서만 하시면 됩니다.)</t>
    <phoneticPr fontId="2" type="noConversion"/>
  </si>
  <si>
    <t>7.</t>
    <phoneticPr fontId="2" type="noConversion"/>
  </si>
  <si>
    <t>필수 :본 프로그램의 총 금액을 확인한 후 사용하십시오.</t>
    <phoneticPr fontId="2" type="noConversion"/>
  </si>
  <si>
    <t>8.</t>
    <phoneticPr fontId="2" type="noConversion"/>
  </si>
  <si>
    <t>본 파일의 내용을 인쇄할 경우, 미리보기를 통하여 페이지 절선을 확인 후 인쇄하십시오.</t>
    <phoneticPr fontId="2" type="noConversion"/>
  </si>
  <si>
    <t>페이지 절선이 맞지 않으면 다음을 참고하십시오.</t>
    <phoneticPr fontId="2" type="noConversion"/>
  </si>
  <si>
    <t>a. 해당시트의 셀 전체를 선택합니다.</t>
    <phoneticPr fontId="2" type="noConversion"/>
  </si>
  <si>
    <t>b. 행높이를 적절히 가감하면 페이지 절선을 맞출 수 있습니다.</t>
    <phoneticPr fontId="2" type="noConversion"/>
  </si>
  <si>
    <t>목차코드</t>
    <phoneticPr fontId="2" type="noConversion"/>
  </si>
  <si>
    <t>9.</t>
    <phoneticPr fontId="2" type="noConversion"/>
  </si>
  <si>
    <t>관급자재 Sheet가 해당이 없을 경우엔 삭제하십시오.</t>
    <phoneticPr fontId="2" type="noConversion"/>
  </si>
  <si>
    <t>10.</t>
    <phoneticPr fontId="2" type="noConversion"/>
  </si>
  <si>
    <t>관급 자재비</t>
    <phoneticPr fontId="2" type="noConversion"/>
  </si>
  <si>
    <t>단가</t>
    <phoneticPr fontId="2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</si>
  <si>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</si>
  <si>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</si>
  <si>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</si>
  <si>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</si>
  <si>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</si>
  <si>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</si>
  <si>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일반배관재</t>
    <phoneticPr fontId="2" type="noConversion"/>
  </si>
  <si>
    <t>CD배관재</t>
    <phoneticPr fontId="2" type="noConversion"/>
  </si>
  <si>
    <t>일위대가소수</t>
    <phoneticPr fontId="2" type="noConversion"/>
  </si>
  <si>
    <t>번호</t>
    <phoneticPr fontId="2" type="noConversion"/>
  </si>
  <si>
    <t>공종코드</t>
    <phoneticPr fontId="2" type="noConversion"/>
  </si>
  <si>
    <t>코드</t>
    <phoneticPr fontId="2" type="noConversion"/>
  </si>
  <si>
    <t>명   칭</t>
    <phoneticPr fontId="2" type="noConversion"/>
  </si>
  <si>
    <t>규   격</t>
    <phoneticPr fontId="2" type="noConversion"/>
  </si>
  <si>
    <t>단위</t>
    <phoneticPr fontId="2" type="noConversion"/>
  </si>
  <si>
    <t>수량</t>
    <phoneticPr fontId="2" type="noConversion"/>
  </si>
  <si>
    <t>공량산출</t>
    <phoneticPr fontId="2" type="noConversion"/>
  </si>
  <si>
    <t>단 위 단 가 산 출</t>
    <phoneticPr fontId="2" type="noConversion"/>
  </si>
  <si>
    <t>품셈근거</t>
    <phoneticPr fontId="2" type="noConversion"/>
  </si>
  <si>
    <t>비고</t>
    <phoneticPr fontId="2" type="noConversion"/>
  </si>
  <si>
    <t>결정수량</t>
    <phoneticPr fontId="2" type="noConversion"/>
  </si>
  <si>
    <t>할증</t>
    <phoneticPr fontId="2" type="noConversion"/>
  </si>
  <si>
    <t>산출수량</t>
    <phoneticPr fontId="2" type="noConversion"/>
  </si>
  <si>
    <t>재할%</t>
    <phoneticPr fontId="2" type="noConversion"/>
  </si>
  <si>
    <t>명칭</t>
    <phoneticPr fontId="2" type="noConversion"/>
  </si>
  <si>
    <t>품셈</t>
    <phoneticPr fontId="2" type="noConversion"/>
  </si>
  <si>
    <t>할증%</t>
    <phoneticPr fontId="2" type="noConversion"/>
  </si>
  <si>
    <t>공량</t>
    <phoneticPr fontId="2" type="noConversion"/>
  </si>
  <si>
    <t>단가</t>
    <phoneticPr fontId="2" type="noConversion"/>
  </si>
  <si>
    <t>단위단가</t>
    <phoneticPr fontId="2" type="noConversion"/>
  </si>
  <si>
    <t>단위계</t>
    <phoneticPr fontId="2" type="noConversion"/>
  </si>
  <si>
    <t>전체자재 적용율(%)(공종/일위대가)</t>
    <phoneticPr fontId="2" type="noConversion"/>
  </si>
  <si>
    <t>전체노임 적용율(%)(공종)</t>
    <phoneticPr fontId="2" type="noConversion"/>
  </si>
  <si>
    <t>전체노임 적용율(%)(일위대가)</t>
    <phoneticPr fontId="2" type="noConversion"/>
  </si>
  <si>
    <t>거래가격</t>
    <phoneticPr fontId="2" type="noConversion"/>
  </si>
  <si>
    <t>연속견적가로형식</t>
  </si>
  <si>
    <t>금액조정이 안되나요?</t>
    <phoneticPr fontId="2" type="noConversion"/>
  </si>
  <si>
    <t>이지테크에서 변환할 때 2번 옵션을 지정하여 다시 해보세요</t>
    <phoneticPr fontId="2" type="noConversion"/>
  </si>
  <si>
    <t>시트를 삭제할 때 에러가 뜨면 1번 옵션으로 하면 됩니다.</t>
    <phoneticPr fontId="2" type="noConversion"/>
  </si>
  <si>
    <t>2번 옵션으로 변환했을 때에는 결과값이 다를 수 있습니다.</t>
    <phoneticPr fontId="2" type="noConversion"/>
  </si>
  <si>
    <t>1-1.자동화재탐지 설비공사</t>
  </si>
  <si>
    <t>1-2.유도등 및 시각경보기 설비공사</t>
  </si>
  <si>
    <t>1-3.비상방송 설비공사</t>
  </si>
  <si>
    <t>[ 경기도박물관 지하1층 유휴공간 리모델링 소방 ] - 단가조사서(1/6단가:2025년06월)</t>
  </si>
  <si>
    <t>3913170610034832</t>
  </si>
  <si>
    <t>강제전선관</t>
  </si>
  <si>
    <t>아연도 16 mm</t>
  </si>
  <si>
    <t>m</t>
  </si>
  <si>
    <t>3913170610034833</t>
  </si>
  <si>
    <t>아연도 22 mm</t>
  </si>
  <si>
    <t>3913170610034836</t>
  </si>
  <si>
    <t>아연도 42 mm</t>
  </si>
  <si>
    <t>3913170620174410</t>
  </si>
  <si>
    <t>1종금속제가요전선관</t>
  </si>
  <si>
    <t>16 mm 일반-비방수</t>
  </si>
  <si>
    <t>3913170620174434</t>
  </si>
  <si>
    <t>커넥터, 16 mm 일반-비방수</t>
  </si>
  <si>
    <t>개</t>
  </si>
  <si>
    <t>3912130810035750</t>
  </si>
  <si>
    <t>아우트렛박스</t>
  </si>
  <si>
    <t>8각 54㎜</t>
  </si>
  <si>
    <t>3912130820174712</t>
  </si>
  <si>
    <t>아우트렛박스 커버</t>
  </si>
  <si>
    <t>커버, 8각, 둥근구멍(평)</t>
  </si>
  <si>
    <t>3912130320175917</t>
  </si>
  <si>
    <t>정션 박스</t>
  </si>
  <si>
    <t>100*100*50</t>
  </si>
  <si>
    <t>EA</t>
  </si>
  <si>
    <t>3912130310035801</t>
  </si>
  <si>
    <t>풀박스</t>
  </si>
  <si>
    <t>200×200×200</t>
  </si>
  <si>
    <t>3913170810036357</t>
  </si>
  <si>
    <t>강재전선관용 부품</t>
  </si>
  <si>
    <t>파이프행거, 16 C</t>
  </si>
  <si>
    <t>3913170810036358</t>
  </si>
  <si>
    <t>파이프행거, 22 C</t>
  </si>
  <si>
    <t>3913170810036361</t>
  </si>
  <si>
    <t>파이프행거, 42 C</t>
  </si>
  <si>
    <t>3116210220135776</t>
  </si>
  <si>
    <t>스트롱앵커</t>
  </si>
  <si>
    <t>M10(3/8 )</t>
  </si>
  <si>
    <t>3116169820135160</t>
  </si>
  <si>
    <t>행거볼트</t>
  </si>
  <si>
    <t>M10×1000㎜</t>
  </si>
  <si>
    <t>2612162922076726</t>
  </si>
  <si>
    <t>450/750V 내열비닐절연전선</t>
  </si>
  <si>
    <t>HFIX 1.38mm(1.5㎟)</t>
  </si>
  <si>
    <t>2612162922076729</t>
  </si>
  <si>
    <t>HFIX 2.5㎟</t>
  </si>
  <si>
    <t>2612164020694116</t>
  </si>
  <si>
    <t>소방용내열전선(F-FR-8)</t>
  </si>
  <si>
    <t>10C×2.5㎟</t>
  </si>
  <si>
    <t>2612164020694128</t>
  </si>
  <si>
    <t>15C×2.5㎟</t>
  </si>
  <si>
    <t>4619150120192515</t>
  </si>
  <si>
    <t>화재감지기</t>
  </si>
  <si>
    <t>열감지기,정온식스포트형</t>
  </si>
  <si>
    <t>4619150120192523</t>
  </si>
  <si>
    <t>연기감지기,광전식2종-축적</t>
  </si>
  <si>
    <t>3911170820098004</t>
  </si>
  <si>
    <t>피난구유도등(LED)</t>
  </si>
  <si>
    <t>대형벽부-60분용</t>
  </si>
  <si>
    <t>3911170820098006</t>
  </si>
  <si>
    <t>통로유도등(LED)</t>
  </si>
  <si>
    <t>60분용</t>
  </si>
  <si>
    <t>4619150520689684</t>
  </si>
  <si>
    <t>시각경보기</t>
  </si>
  <si>
    <t>4617169820192647</t>
  </si>
  <si>
    <t>도어릴리스</t>
  </si>
  <si>
    <t>고리형</t>
  </si>
  <si>
    <t>SET</t>
  </si>
  <si>
    <t>4617169820193714</t>
  </si>
  <si>
    <t>수동조작함</t>
  </si>
  <si>
    <t>방화샷다용</t>
  </si>
  <si>
    <t>면</t>
  </si>
  <si>
    <t>3116172710023970</t>
  </si>
  <si>
    <t>6각너트</t>
  </si>
  <si>
    <t>3/8,M10</t>
  </si>
  <si>
    <t>3116181120136196</t>
  </si>
  <si>
    <t>스프링와샤</t>
  </si>
  <si>
    <t>용융아연도, 호칭경10</t>
  </si>
  <si>
    <t>InMastDBNonCode</t>
  </si>
  <si>
    <t>수신반 프로그램</t>
  </si>
  <si>
    <t>식</t>
  </si>
  <si>
    <t>음성점멸 유도등</t>
  </si>
  <si>
    <t>(대형)</t>
  </si>
  <si>
    <t>유도등 철거</t>
  </si>
  <si>
    <t>차동식 스포트형 감지기 철거</t>
  </si>
  <si>
    <t>연기감지기 철거</t>
  </si>
  <si>
    <t>스피커 철거</t>
  </si>
  <si>
    <t>스피커</t>
  </si>
  <si>
    <t>(3w)</t>
  </si>
  <si>
    <t>L001010101000075</t>
  </si>
  <si>
    <t>노 무 비</t>
  </si>
  <si>
    <t>내선전공</t>
  </si>
  <si>
    <t>인</t>
  </si>
  <si>
    <t>L001010101000078</t>
  </si>
  <si>
    <t>저압케이블전공</t>
  </si>
  <si>
    <t>L001010101000087</t>
  </si>
  <si>
    <t>통신설비공</t>
  </si>
  <si>
    <t>시설단가</t>
    <phoneticPr fontId="2" type="noConversion"/>
  </si>
  <si>
    <t>물가자료</t>
    <phoneticPr fontId="2" type="noConversion"/>
  </si>
  <si>
    <t>조사단가1</t>
    <phoneticPr fontId="2" type="noConversion"/>
  </si>
  <si>
    <t>조사단가2</t>
    <phoneticPr fontId="2" type="noConversion"/>
  </si>
  <si>
    <t>총줄수-&gt;</t>
  </si>
  <si>
    <t>63</t>
  </si>
  <si>
    <t>[ 경기도박물관 지하1층 유휴공간 리모델링 소방 ] - 합산자재목록</t>
  </si>
  <si>
    <t>55</t>
  </si>
  <si>
    <t>[ 경기도박물관 지하1층 유휴공간 리모델링 소방 ] - 일위노임 산출근거(2025년 상반기 노임)</t>
    <phoneticPr fontId="2" type="noConversion"/>
  </si>
  <si>
    <t>공종줄</t>
  </si>
  <si>
    <t>[ 제 1호 ] 파이프행거  16C [개소]</t>
  </si>
  <si>
    <t>800</t>
  </si>
  <si>
    <t>56900017016</t>
  </si>
  <si>
    <t>전기5-29</t>
  </si>
  <si>
    <t>[ 제 2호 ] 파이프행거  22C [개소]</t>
  </si>
  <si>
    <t>[ 제 3호 ] 파이프행거  42C [개소]</t>
  </si>
  <si>
    <t>[ 제 4호 ] 강제전선관  아연도 16 mm [M.]</t>
  </si>
  <si>
    <t>전기5-1</t>
  </si>
  <si>
    <t>[ 제 5호 ] 강제전선관  아연도 22 mm [M.]</t>
  </si>
  <si>
    <t>[ 제 6호 ] 강제전선관  아연도 42 mm [M.]</t>
  </si>
  <si>
    <t>[ 제 7호 ] 1종금속제가요전선관  16 mm 일반-비방수 [M]</t>
  </si>
  <si>
    <t>[ 제 8호 ] 아우트렛박스  8각 54㎜ [개]</t>
  </si>
  <si>
    <t>전기5-3</t>
  </si>
  <si>
    <t>[ 제 9호 ] 정션 박스  100*100*50 [EA]</t>
  </si>
  <si>
    <t>[ 제 10호 ] 풀박스  200×200×200 [개]</t>
  </si>
  <si>
    <t>전기5-4</t>
  </si>
  <si>
    <t>[ 제 11호 ] 450/750V 내열비닐절연전선  HFIX 1.38mm(1.5㎟) [M]</t>
  </si>
  <si>
    <t>전기5-10</t>
  </si>
  <si>
    <t>[ 제 12호 ] 450/750V 내열비닐절연전선  HFIX 2.5㎟ [M]</t>
  </si>
  <si>
    <t>[ 제 13호 ] 소방용내열전선(F-FR-8)  10C×2.5㎟ [M]</t>
  </si>
  <si>
    <t>56900017076</t>
  </si>
  <si>
    <t>전기5-13</t>
  </si>
  <si>
    <t>[ 제 14호 ] 소방용내열전선(F-FR-8)  15C×2.5㎟ [M]</t>
  </si>
  <si>
    <t>[ 제 15호 ] 화재감지기  열감지기,정온식스포트형 [개]</t>
  </si>
  <si>
    <t>전기10-2-1</t>
  </si>
  <si>
    <t>[ 제 16호 ] 화재감지기  연기감지기,광전식2종-축적 [개]</t>
  </si>
  <si>
    <t>[ 제 17호 ] 피난구유도등(LED)  대형벽부-60분용 [개]</t>
  </si>
  <si>
    <t>전기10-3-1</t>
  </si>
  <si>
    <t>[ 제 18호 ] 통로유도등(LED)  60분용 [개]</t>
  </si>
  <si>
    <t>[ 제 19호 ] 시각경보기 [개]</t>
  </si>
  <si>
    <t>전기10-2-12</t>
  </si>
  <si>
    <t>[ 제 20호 ] 수동조작함  방화샷다용 [면]</t>
  </si>
  <si>
    <t>전기10-1-1</t>
  </si>
  <si>
    <t>[ 제 21호 ] 음성점멸 유도등  (대형) [EA]</t>
  </si>
  <si>
    <t>전기10-3-2</t>
  </si>
  <si>
    <t>[ 제 22호 ] 유도등 철거 [EA]</t>
  </si>
  <si>
    <t>[ 제 23호 ] 차동식 스포트형 감지기 철거 [EA]</t>
  </si>
  <si>
    <t>[ 제 24호 ] 연기감지기 철거 [EA]</t>
  </si>
  <si>
    <t>[ 제 25호 ] 스피커 철거 [EA]</t>
  </si>
  <si>
    <t>56900017114</t>
  </si>
  <si>
    <t>통신7-11-5</t>
  </si>
  <si>
    <t>[ 제 26호 ] 스피커  (3w) [EA]</t>
  </si>
  <si>
    <t>전기7-11-5</t>
  </si>
  <si>
    <t>81</t>
  </si>
  <si>
    <t>[ 경기도박물관 지하1층 유휴공간 리모델링 소방 ] - 일위대가목차</t>
    <phoneticPr fontId="2" type="noConversion"/>
  </si>
  <si>
    <t>EKO40001002</t>
  </si>
  <si>
    <t>EKO400010002</t>
  </si>
  <si>
    <t>제 1호</t>
  </si>
  <si>
    <t>파이프행거</t>
  </si>
  <si>
    <t>16C</t>
  </si>
  <si>
    <t>개소</t>
  </si>
  <si>
    <t>EKO40002002</t>
  </si>
  <si>
    <t>EKO400020002</t>
  </si>
  <si>
    <t>제 2호</t>
  </si>
  <si>
    <t>22C</t>
  </si>
  <si>
    <t>EKO40005002</t>
  </si>
  <si>
    <t>EKO400050002</t>
  </si>
  <si>
    <t>제 3호</t>
  </si>
  <si>
    <t>42C</t>
  </si>
  <si>
    <t>5975A337001</t>
  </si>
  <si>
    <t>E59750337001</t>
  </si>
  <si>
    <t>제 4호</t>
  </si>
  <si>
    <t>M</t>
  </si>
  <si>
    <t>5975A337002</t>
  </si>
  <si>
    <t>E59750337002</t>
  </si>
  <si>
    <t>제 5호</t>
  </si>
  <si>
    <t>5975A337005</t>
  </si>
  <si>
    <t>E59750337005</t>
  </si>
  <si>
    <t>제 6호</t>
  </si>
  <si>
    <t>5975D017003</t>
  </si>
  <si>
    <t>E59753017003</t>
  </si>
  <si>
    <t>제 7호</t>
  </si>
  <si>
    <t>5975D767011</t>
  </si>
  <si>
    <t>E59753767011</t>
  </si>
  <si>
    <t>제 8호</t>
  </si>
  <si>
    <t>6145F137894</t>
  </si>
  <si>
    <t>E61455137894</t>
  </si>
  <si>
    <t>제 9호</t>
  </si>
  <si>
    <t>5975D857081</t>
  </si>
  <si>
    <t>E59753857081</t>
  </si>
  <si>
    <t>제 10호</t>
  </si>
  <si>
    <t>56959000001</t>
  </si>
  <si>
    <t>E56959000001</t>
  </si>
  <si>
    <t>제 11호</t>
  </si>
  <si>
    <t>E145A667012</t>
  </si>
  <si>
    <t>EE1450667012</t>
  </si>
  <si>
    <t>제 12호</t>
  </si>
  <si>
    <t>E145A117456</t>
  </si>
  <si>
    <t>EE1450117456</t>
  </si>
  <si>
    <t>제 13호</t>
  </si>
  <si>
    <t>E145A117556</t>
  </si>
  <si>
    <t>EE1450117556</t>
  </si>
  <si>
    <t>제 14호</t>
  </si>
  <si>
    <t>6350A197004</t>
  </si>
  <si>
    <t>E63500197004</t>
  </si>
  <si>
    <t>제 15호</t>
  </si>
  <si>
    <t>6350A197105</t>
  </si>
  <si>
    <t>E63500197105</t>
  </si>
  <si>
    <t>제 16호</t>
  </si>
  <si>
    <t>56959000002</t>
  </si>
  <si>
    <t>E56959000002</t>
  </si>
  <si>
    <t>제 17호</t>
  </si>
  <si>
    <t>56959000003</t>
  </si>
  <si>
    <t>E56959000003</t>
  </si>
  <si>
    <t>제 18호</t>
  </si>
  <si>
    <t>56959000004</t>
  </si>
  <si>
    <t>E56959000004</t>
  </si>
  <si>
    <t>제 19호</t>
  </si>
  <si>
    <t>56959000005</t>
  </si>
  <si>
    <t>E56959000005</t>
  </si>
  <si>
    <t>제 20호</t>
  </si>
  <si>
    <t>56959000006</t>
  </si>
  <si>
    <t>E56959000006</t>
  </si>
  <si>
    <t>제 21호</t>
  </si>
  <si>
    <t>56959000007</t>
  </si>
  <si>
    <t>E56959000007</t>
  </si>
  <si>
    <t>제 22호</t>
  </si>
  <si>
    <t>56959000008</t>
  </si>
  <si>
    <t>E56959000008</t>
  </si>
  <si>
    <t>제 23호</t>
  </si>
  <si>
    <t>56959000009</t>
  </si>
  <si>
    <t>E56959000009</t>
  </si>
  <si>
    <t>제 24호</t>
  </si>
  <si>
    <t>56959000010</t>
  </si>
  <si>
    <t>E56959000010</t>
  </si>
  <si>
    <t>제 25호</t>
  </si>
  <si>
    <t>56959000011</t>
  </si>
  <si>
    <t>E56959000011</t>
  </si>
  <si>
    <t>제 26호</t>
  </si>
  <si>
    <t>29</t>
  </si>
  <si>
    <t>[ 경기도박물관 지하1층 유휴공간 리모델링 소방 ] - 일위대가표</t>
    <phoneticPr fontId="2" type="noConversion"/>
  </si>
  <si>
    <t>일목줄</t>
  </si>
  <si>
    <t>[제 1호] 파이프행거  16C [개소]</t>
  </si>
  <si>
    <t>59759017111</t>
  </si>
  <si>
    <t>53060327011</t>
  </si>
  <si>
    <t>노임계</t>
  </si>
  <si>
    <t>53060807023</t>
  </si>
  <si>
    <t>53100028501</t>
  </si>
  <si>
    <t>53100327011</t>
  </si>
  <si>
    <t>A0300000000</t>
  </si>
  <si>
    <t>RENT000000000006</t>
  </si>
  <si>
    <t>[ 공 구 손 료 ]</t>
  </si>
  <si>
    <t>노무비의 3 %</t>
  </si>
  <si>
    <t>합계줄</t>
  </si>
  <si>
    <t>( 합       계 )</t>
  </si>
  <si>
    <t>[제 2호] 파이프행거  22C [개소]</t>
  </si>
  <si>
    <t>59759017112</t>
  </si>
  <si>
    <t>[제 3호] 파이프행거  42C [개소]</t>
  </si>
  <si>
    <t>59759017115</t>
  </si>
  <si>
    <t>[제 4호] 강제전선관  아연도 16 mm [M.]</t>
  </si>
  <si>
    <t>59750337001</t>
  </si>
  <si>
    <t>ST</t>
  </si>
  <si>
    <t>A0500000000</t>
  </si>
  <si>
    <t>RENT000000000002</t>
  </si>
  <si>
    <t>[ 배관 부속재 ]</t>
  </si>
  <si>
    <t>전선관의 15 %</t>
  </si>
  <si>
    <t>A0100000000</t>
  </si>
  <si>
    <t>RENT000000000003</t>
  </si>
  <si>
    <t>[ 소모 잡자재 ]</t>
  </si>
  <si>
    <t>전선, 전선관의 2 %</t>
  </si>
  <si>
    <t>[제 5호] 강제전선관  아연도 22 mm [M.]</t>
  </si>
  <si>
    <t>59750337002</t>
  </si>
  <si>
    <t>[제 6호] 강제전선관  아연도 42 mm [M.]</t>
  </si>
  <si>
    <t>59750337005</t>
  </si>
  <si>
    <t>[제 7호] 1종금속제가요전선관  16 mm 일반-비방수 [M]</t>
  </si>
  <si>
    <t>59753017003</t>
  </si>
  <si>
    <t>[제 8호] 아우트렛박스  8각 54㎜ [개]</t>
  </si>
  <si>
    <t>59753767011</t>
  </si>
  <si>
    <t>[제 9호] 정션 박스  100*100*50 [EA]</t>
  </si>
  <si>
    <t>61455137894</t>
  </si>
  <si>
    <t>[제 10호] 풀박스  200×200×200 [개]</t>
  </si>
  <si>
    <t>59753857081</t>
  </si>
  <si>
    <t>[제 11호] 450/750V 내열비닐절연전선  HFIX 1.38mm(1.5㎟) [M]</t>
  </si>
  <si>
    <t>MM481669623</t>
  </si>
  <si>
    <t>[제 12호] 450/750V 내열비닐절연전선  HFIX 2.5㎟ [M]</t>
  </si>
  <si>
    <t>E1450667012</t>
  </si>
  <si>
    <t>[제 13호] 소방용내열전선(F-FR-8)  10C×2.5㎟ [M]</t>
  </si>
  <si>
    <t>E1450117456</t>
  </si>
  <si>
    <t>[제 14호] 소방용내열전선(F-FR-8)  15C×2.5㎟ [M]</t>
  </si>
  <si>
    <t>E1450117556</t>
  </si>
  <si>
    <t>[제 15호] 화재감지기  열감지기,정온식스포트형 [개]</t>
  </si>
  <si>
    <t>63500197004</t>
  </si>
  <si>
    <t>[제 16호] 화재감지기  연기감지기,광전식2종-축적 [개]</t>
  </si>
  <si>
    <t>63500197105</t>
  </si>
  <si>
    <t>[제 17호] 피난구유도등(LED)  대형벽부-60분용 [개]</t>
  </si>
  <si>
    <t>MM588979934</t>
  </si>
  <si>
    <t>[제 18호] 통로유도등(LED)  60분용 [개]</t>
  </si>
  <si>
    <t>MM588979936</t>
  </si>
  <si>
    <t>[제 19호] 시각경보기 [개]</t>
  </si>
  <si>
    <t>MM317275398</t>
  </si>
  <si>
    <t>[제 20호] 수동조작함  방화샷다용 [면]</t>
  </si>
  <si>
    <t>MM300042120</t>
  </si>
  <si>
    <t>[제 21호] 음성점멸 유도등  (대형) [EA]</t>
  </si>
  <si>
    <t>MM030059648</t>
  </si>
  <si>
    <t>[제 22호] 유도등 철거 [EA]</t>
  </si>
  <si>
    <t>MM030217285</t>
  </si>
  <si>
    <t>[제 23호] 차동식 스포트형 감지기 철거 [EA]</t>
  </si>
  <si>
    <t>MM030217287</t>
  </si>
  <si>
    <t>[제 24호] 연기감지기 철거 [EA]</t>
  </si>
  <si>
    <t>MM030217288</t>
  </si>
  <si>
    <t>[제 25호] 스피커 철거 [EA]</t>
  </si>
  <si>
    <t>MM030217479</t>
  </si>
  <si>
    <t>[제 26호] 스피커  (3w) [EA]</t>
  </si>
  <si>
    <t>MM030743435</t>
  </si>
  <si>
    <t>211</t>
  </si>
  <si>
    <t>[ 경기도박물관 지하1층 유휴공간 리모델링 소방 ]</t>
  </si>
  <si>
    <t>1.소방전기공사::1-1.자동화재탐지 설비공사</t>
  </si>
  <si>
    <t>00101</t>
  </si>
  <si>
    <t>59753017043</t>
  </si>
  <si>
    <t>59753767221</t>
  </si>
  <si>
    <t>MM300042113</t>
  </si>
  <si>
    <t>MM030039173</t>
  </si>
  <si>
    <t>1.소방전기공사::1-2.유도등 및 시각경보기 설비공사</t>
  </si>
  <si>
    <t>00102</t>
  </si>
  <si>
    <t>1.소방전기공사::1-3.비상방송 설비공사</t>
  </si>
  <si>
    <t>00103</t>
  </si>
  <si>
    <t>2.0</t>
  </si>
  <si>
    <t>[경기도박물관 지하1층 유휴공간 리모델링 소방]</t>
  </si>
  <si>
    <t>001</t>
  </si>
  <si>
    <t>1.소방전기공사</t>
  </si>
  <si>
    <t>Total</t>
  </si>
  <si>
    <t>본 파일은 이지테크에서 2번 옵션으로 만들었습니다.</t>
  </si>
  <si>
    <t xml:space="preserve">공 사 원 가 계 산 서 </t>
    <phoneticPr fontId="1" type="noConversion"/>
  </si>
  <si>
    <t>공사명 : [ 경기도박물관 지하1층 유휴공간 리모델링 소방전기공사 ]</t>
    <phoneticPr fontId="14" type="noConversion"/>
  </si>
  <si>
    <t>[6개월이하]</t>
    <phoneticPr fontId="2" type="noConversion"/>
  </si>
  <si>
    <t>비 목</t>
    <phoneticPr fontId="1" type="noConversion"/>
  </si>
  <si>
    <t>구     분</t>
    <phoneticPr fontId="1" type="noConversion"/>
  </si>
  <si>
    <t>금        액</t>
    <phoneticPr fontId="14" type="noConversion"/>
  </si>
  <si>
    <t>비       고</t>
    <phoneticPr fontId="1" type="noConversion"/>
  </si>
  <si>
    <t>비     고</t>
    <phoneticPr fontId="1" type="noConversion"/>
  </si>
  <si>
    <t>공
사
원
가</t>
    <phoneticPr fontId="1" type="noConversion"/>
  </si>
  <si>
    <t>재료비</t>
    <phoneticPr fontId="14" type="noConversion"/>
  </si>
  <si>
    <t>직접재료비</t>
  </si>
  <si>
    <t>간접재료비</t>
  </si>
  <si>
    <t>[     소   계      ]</t>
    <phoneticPr fontId="1" type="noConversion"/>
  </si>
  <si>
    <t>노</t>
  </si>
  <si>
    <t>직접노무비</t>
  </si>
  <si>
    <t>무</t>
  </si>
  <si>
    <t>간접노무비</t>
  </si>
  <si>
    <t>직접노무비</t>
    <phoneticPr fontId="14" type="noConversion"/>
  </si>
  <si>
    <t>x</t>
    <phoneticPr fontId="1" type="noConversion"/>
  </si>
  <si>
    <t>비</t>
  </si>
  <si>
    <t>운    반    비</t>
    <phoneticPr fontId="1" type="noConversion"/>
  </si>
  <si>
    <t>기  계  경  비</t>
    <phoneticPr fontId="1" type="noConversion"/>
  </si>
  <si>
    <t>경</t>
  </si>
  <si>
    <t>산 재 보 험 료</t>
    <phoneticPr fontId="1" type="noConversion"/>
  </si>
  <si>
    <t>노무비</t>
    <phoneticPr fontId="14" type="noConversion"/>
  </si>
  <si>
    <t>고 용 보 험 료</t>
    <phoneticPr fontId="1" type="noConversion"/>
  </si>
  <si>
    <t>x</t>
    <phoneticPr fontId="1" type="noConversion"/>
  </si>
  <si>
    <t>건 강 보 험 료</t>
    <phoneticPr fontId="1" type="noConversion"/>
  </si>
  <si>
    <t>직접노무비</t>
    <phoneticPr fontId="14" type="noConversion"/>
  </si>
  <si>
    <t>x</t>
    <phoneticPr fontId="1" type="noConversion"/>
  </si>
  <si>
    <t>연 금 보 험 료</t>
    <phoneticPr fontId="1" type="noConversion"/>
  </si>
  <si>
    <t>직접노무비</t>
    <phoneticPr fontId="14" type="noConversion"/>
  </si>
  <si>
    <t>비</t>
    <phoneticPr fontId="1" type="noConversion"/>
  </si>
  <si>
    <t>산업안전보건관리비</t>
    <phoneticPr fontId="1" type="noConversion"/>
  </si>
  <si>
    <t>(재료비+직노)</t>
    <phoneticPr fontId="14" type="noConversion"/>
  </si>
  <si>
    <t>기  타  경  비</t>
    <phoneticPr fontId="1" type="noConversion"/>
  </si>
  <si>
    <t>(재료비+노무비)</t>
    <phoneticPr fontId="14" type="noConversion"/>
  </si>
  <si>
    <t>노인장기요양보험료</t>
    <phoneticPr fontId="1" type="noConversion"/>
  </si>
  <si>
    <t>건강보험료</t>
    <phoneticPr fontId="14" type="noConversion"/>
  </si>
  <si>
    <t>소수점다섯째자리에서 반올림</t>
    <phoneticPr fontId="2" type="noConversion"/>
  </si>
  <si>
    <t>퇴 직 공 제 부 금 비</t>
    <phoneticPr fontId="1" type="noConversion"/>
  </si>
  <si>
    <t>직접노무비</t>
    <phoneticPr fontId="14" type="noConversion"/>
  </si>
  <si>
    <t>[     소   계      ]</t>
    <phoneticPr fontId="1" type="noConversion"/>
  </si>
  <si>
    <t>계</t>
    <phoneticPr fontId="1" type="noConversion"/>
  </si>
  <si>
    <t>일  반  관  리  비</t>
    <phoneticPr fontId="1" type="noConversion"/>
  </si>
  <si>
    <t>계</t>
    <phoneticPr fontId="14" type="noConversion"/>
  </si>
  <si>
    <t>이              윤</t>
    <phoneticPr fontId="1" type="noConversion"/>
  </si>
  <si>
    <t>(노무비+경비+일반관리비)</t>
    <phoneticPr fontId="14" type="noConversion"/>
  </si>
  <si>
    <t>x</t>
    <phoneticPr fontId="1" type="noConversion"/>
  </si>
  <si>
    <t>공   급   가   액</t>
    <phoneticPr fontId="1" type="noConversion"/>
  </si>
  <si>
    <t>부  가  가  치  세</t>
    <phoneticPr fontId="1" type="noConversion"/>
  </si>
  <si>
    <t>도      급     액</t>
    <phoneticPr fontId="2" type="noConversion"/>
  </si>
  <si>
    <t>원단위미만절사</t>
    <phoneticPr fontId="2" type="noConversion"/>
  </si>
  <si>
    <t>도  급  자  관  급</t>
    <phoneticPr fontId="2" type="noConversion"/>
  </si>
  <si>
    <t>총   공   사   비</t>
    <phoneticPr fontId="14" type="noConversion"/>
  </si>
  <si>
    <t xml:space="preserve"> </t>
    <phoneticPr fontId="1" type="noConversion"/>
  </si>
  <si>
    <t xml:space="preserve"> </t>
    <phoneticPr fontId="2" type="noConversion"/>
  </si>
  <si>
    <t>견적</t>
    <phoneticPr fontId="2" type="noConversion"/>
  </si>
  <si>
    <t>견적</t>
    <phoneticPr fontId="2" type="noConversion"/>
  </si>
  <si>
    <t>비고
(식별번호)</t>
    <phoneticPr fontId="2" type="noConversion"/>
  </si>
  <si>
    <t>견적</t>
    <phoneticPr fontId="2" type="noConversion"/>
  </si>
  <si>
    <t>인터넷</t>
    <phoneticPr fontId="2" type="noConversion"/>
  </si>
  <si>
    <t>인터넷</t>
    <phoneticPr fontId="2" type="noConversion"/>
  </si>
  <si>
    <t>공    사    원    가    계    산    서</t>
    <phoneticPr fontId="2" type="noConversion"/>
  </si>
  <si>
    <t xml:space="preserve">공사명 [경기도박물관 지하1층 유휴공간 리모델링  ] [ 소화설비공사 ] </t>
    <phoneticPr fontId="24" type="noConversion"/>
  </si>
  <si>
    <t xml:space="preserve">  금                액</t>
  </si>
  <si>
    <t xml:space="preserve"> 구    성    비 (%)</t>
  </si>
  <si>
    <t xml:space="preserve"> 비         고</t>
  </si>
  <si>
    <t>재     료     비</t>
    <phoneticPr fontId="24" type="noConversion"/>
  </si>
  <si>
    <t>직    접    재    료    비</t>
    <phoneticPr fontId="24" type="noConversion"/>
  </si>
  <si>
    <t>순</t>
  </si>
  <si>
    <t>작 업 설 . 부 산 물 등</t>
    <phoneticPr fontId="24" type="noConversion"/>
  </si>
  <si>
    <t xml:space="preserve"> [소                        계]</t>
    <phoneticPr fontId="24" type="noConversion"/>
  </si>
  <si>
    <t>노    무    비</t>
    <phoneticPr fontId="24" type="noConversion"/>
  </si>
  <si>
    <t>직    접    노    무    비</t>
    <phoneticPr fontId="24" type="noConversion"/>
  </si>
  <si>
    <t>간    접    노    무    비</t>
    <phoneticPr fontId="24" type="noConversion"/>
  </si>
  <si>
    <t xml:space="preserve"> 직접노무비의 15.0%</t>
    <phoneticPr fontId="24" type="noConversion"/>
  </si>
  <si>
    <t>공</t>
  </si>
  <si>
    <t>[소                         계]</t>
    <phoneticPr fontId="24" type="noConversion"/>
  </si>
  <si>
    <t>경           비</t>
    <phoneticPr fontId="24" type="noConversion"/>
  </si>
  <si>
    <t>운          반           비</t>
    <phoneticPr fontId="24" type="noConversion"/>
  </si>
  <si>
    <t>기      계      경      비</t>
    <phoneticPr fontId="24" type="noConversion"/>
  </si>
  <si>
    <t>산    재    보    험   료</t>
    <phoneticPr fontId="24" type="noConversion"/>
  </si>
  <si>
    <t xml:space="preserve"> 노무비(직접+간접)의3.56%</t>
    <phoneticPr fontId="24" type="noConversion"/>
  </si>
  <si>
    <t>모든 건설공사</t>
    <phoneticPr fontId="2" type="noConversion"/>
  </si>
  <si>
    <t>사</t>
  </si>
  <si>
    <t>고    용    보    험   료</t>
    <phoneticPr fontId="24" type="noConversion"/>
  </si>
  <si>
    <t xml:space="preserve"> 노무비(직접+간접)의1.01%</t>
    <phoneticPr fontId="24" type="noConversion"/>
  </si>
  <si>
    <t>건    강    보    험   료</t>
    <phoneticPr fontId="24" type="noConversion"/>
  </si>
  <si>
    <t xml:space="preserve"> 직접노무비의3.545%</t>
    <phoneticPr fontId="24" type="noConversion"/>
  </si>
  <si>
    <t>공사기간 1개월 이상</t>
    <phoneticPr fontId="2" type="noConversion"/>
  </si>
  <si>
    <t>연    금    보    험   료</t>
    <phoneticPr fontId="24" type="noConversion"/>
  </si>
  <si>
    <t xml:space="preserve"> 직접노무비의4.5%</t>
    <phoneticPr fontId="24" type="noConversion"/>
  </si>
  <si>
    <t>노 인 장 기 요 양 보 험</t>
    <phoneticPr fontId="24" type="noConversion"/>
  </si>
  <si>
    <t>국민건강보험료의12.95%</t>
    <phoneticPr fontId="2" type="noConversion"/>
  </si>
  <si>
    <t>원</t>
    <phoneticPr fontId="24" type="noConversion"/>
  </si>
  <si>
    <t>퇴  직  공  제  부  금  비</t>
    <phoneticPr fontId="2" type="noConversion"/>
  </si>
  <si>
    <t xml:space="preserve"> 직접노무비의2.3%</t>
    <phoneticPr fontId="24" type="noConversion"/>
  </si>
  <si>
    <t>추정금액 1억이상</t>
    <phoneticPr fontId="2" type="noConversion"/>
  </si>
  <si>
    <t>안    전    관    리   비</t>
    <phoneticPr fontId="24" type="noConversion"/>
  </si>
  <si>
    <t xml:space="preserve"> (재료비+직노)*3.11%</t>
    <phoneticPr fontId="24" type="noConversion"/>
  </si>
  <si>
    <t>2천만원이상</t>
    <phoneticPr fontId="2" type="noConversion"/>
  </si>
  <si>
    <t xml:space="preserve">   </t>
  </si>
  <si>
    <t>기      타      경      비</t>
    <phoneticPr fontId="24" type="noConversion"/>
  </si>
  <si>
    <t xml:space="preserve"> (재료비+노무비(직접+간접))*4.6%</t>
    <phoneticPr fontId="24" type="noConversion"/>
  </si>
  <si>
    <t>환    경    보    전   비</t>
    <phoneticPr fontId="24" type="noConversion"/>
  </si>
  <si>
    <t xml:space="preserve"> (재료비+직노+기계경비)*0.5% </t>
  </si>
  <si>
    <t>건설하도급대금지급보증서발급수수료</t>
    <phoneticPr fontId="29" type="noConversion"/>
  </si>
  <si>
    <t xml:space="preserve"> (재료비+직노+기계경비)*0.081% </t>
    <phoneticPr fontId="29" type="noConversion"/>
  </si>
  <si>
    <t>건설기계대여대금지급보증서발급수수료</t>
    <phoneticPr fontId="29" type="noConversion"/>
  </si>
  <si>
    <t xml:space="preserve"> (재료비+직노+기계경비)*0.07% </t>
    <phoneticPr fontId="29" type="noConversion"/>
  </si>
  <si>
    <t>[소                       계]</t>
    <phoneticPr fontId="24" type="noConversion"/>
  </si>
  <si>
    <t>계</t>
  </si>
  <si>
    <t>일           반           관           리           비</t>
    <phoneticPr fontId="24" type="noConversion"/>
  </si>
  <si>
    <t xml:space="preserve"> 계의 6%</t>
    <phoneticPr fontId="24" type="noConversion"/>
  </si>
  <si>
    <t>이                                                      윤</t>
    <phoneticPr fontId="24" type="noConversion"/>
  </si>
  <si>
    <t xml:space="preserve"> (노무비+총경비+일반관리비)*15%</t>
    <phoneticPr fontId="24" type="noConversion"/>
  </si>
  <si>
    <t>공                 급                가               액</t>
    <phoneticPr fontId="24" type="noConversion"/>
  </si>
  <si>
    <t>소   방   사   업   자   손   해   배   상   보   험</t>
    <phoneticPr fontId="29" type="noConversion"/>
  </si>
  <si>
    <t xml:space="preserve"> 공급가액의 0.364%</t>
    <phoneticPr fontId="24" type="noConversion"/>
  </si>
  <si>
    <t>부           가           가           치           세</t>
    <phoneticPr fontId="24" type="noConversion"/>
  </si>
  <si>
    <t xml:space="preserve"> (공급가액+소방사업자손해배상보험)의 10%</t>
    <phoneticPr fontId="24" type="noConversion"/>
  </si>
  <si>
    <t>도                   급              공            사</t>
    <phoneticPr fontId="24" type="noConversion"/>
  </si>
  <si>
    <t>관                 급                공               사</t>
    <phoneticPr fontId="24" type="noConversion"/>
  </si>
  <si>
    <t>분           담           금           공           사</t>
    <phoneticPr fontId="24" type="noConversion"/>
  </si>
  <si>
    <t>총           공           사           원           가</t>
    <phoneticPr fontId="24" type="noConversion"/>
  </si>
  <si>
    <t>결                정               금                액</t>
    <phoneticPr fontId="24" type="noConversion"/>
  </si>
  <si>
    <t>집   계   표</t>
  </si>
  <si>
    <t>[공사명]  경기도박물관 지하1층 유휴공간 리모델링</t>
    <phoneticPr fontId="29" type="noConversion"/>
  </si>
  <si>
    <t>품          명</t>
    <phoneticPr fontId="29" type="noConversion"/>
  </si>
  <si>
    <t>규       격</t>
  </si>
  <si>
    <t>단위</t>
  </si>
  <si>
    <t>수량</t>
  </si>
  <si>
    <t>재  료  비</t>
  </si>
  <si>
    <t>노  무  비</t>
  </si>
  <si>
    <t>경    비</t>
  </si>
  <si>
    <t>합    계</t>
  </si>
  <si>
    <t>비고</t>
  </si>
  <si>
    <t>단가</t>
  </si>
  <si>
    <t>금액</t>
  </si>
  <si>
    <t>01  소화설비공사</t>
  </si>
  <si>
    <t>01</t>
  </si>
  <si>
    <t>0101  스프링클러배관공사</t>
  </si>
  <si>
    <t>0101</t>
  </si>
  <si>
    <t>0102  철거공사</t>
  </si>
  <si>
    <t>0102</t>
  </si>
  <si>
    <t>[ 합                  계 ]</t>
  </si>
  <si>
    <t>End Of File(Ver 6.0)</t>
  </si>
  <si>
    <t>마지막열은 지우지 마시오</t>
  </si>
  <si>
    <t>[공사명]  경기도박물관 지하1층 유휴공간 리모델링</t>
  </si>
  <si>
    <t>공종</t>
  </si>
  <si>
    <t>코드</t>
  </si>
  <si>
    <t>품          명</t>
  </si>
  <si>
    <t>56943010030</t>
  </si>
  <si>
    <t>백관 (나사식)</t>
  </si>
  <si>
    <t>D 25</t>
  </si>
  <si>
    <t>56943010040</t>
  </si>
  <si>
    <t>D 32</t>
  </si>
  <si>
    <t>56943010050</t>
  </si>
  <si>
    <t>D 40</t>
  </si>
  <si>
    <t>56943010060</t>
  </si>
  <si>
    <t>D 50</t>
  </si>
  <si>
    <t>56943010100</t>
  </si>
  <si>
    <t>백관 (용접식)</t>
  </si>
  <si>
    <t>D125</t>
  </si>
  <si>
    <t>56940854096</t>
  </si>
  <si>
    <t>관보온(고무발포+매직) 강관용</t>
  </si>
  <si>
    <t>D 25x19T</t>
  </si>
  <si>
    <t>56940854097</t>
  </si>
  <si>
    <t>D 32x19T</t>
  </si>
  <si>
    <t>56940854098</t>
  </si>
  <si>
    <t>D 40x19T</t>
  </si>
  <si>
    <t>56940854099</t>
  </si>
  <si>
    <t>D 50x19T</t>
  </si>
  <si>
    <t>56940854133</t>
  </si>
  <si>
    <t>D125x25T</t>
  </si>
  <si>
    <t>47304017003</t>
  </si>
  <si>
    <t>백엘보 (나사)</t>
  </si>
  <si>
    <t/>
  </si>
  <si>
    <t>47304017004</t>
  </si>
  <si>
    <t>47304017005</t>
  </si>
  <si>
    <t>47304017006</t>
  </si>
  <si>
    <t>47304017103</t>
  </si>
  <si>
    <t>백티이 (나사)</t>
  </si>
  <si>
    <t>47304017104</t>
  </si>
  <si>
    <t>47304017105</t>
  </si>
  <si>
    <t>47304017106</t>
  </si>
  <si>
    <t>47304017203</t>
  </si>
  <si>
    <t>백레듀샤 (나사)</t>
  </si>
  <si>
    <t>47304017204</t>
  </si>
  <si>
    <t>47304017205</t>
  </si>
  <si>
    <t>47304017206</t>
  </si>
  <si>
    <t>47304017505</t>
  </si>
  <si>
    <t>백소켓 (나사)</t>
  </si>
  <si>
    <t>47304017506</t>
  </si>
  <si>
    <t>47304017803</t>
  </si>
  <si>
    <t>백캡 (나사)</t>
  </si>
  <si>
    <t>47301127005</t>
  </si>
  <si>
    <t>백엘보 (용접)</t>
  </si>
  <si>
    <t>47301127219</t>
  </si>
  <si>
    <t>백티이 (용접)</t>
  </si>
  <si>
    <t>56940070100</t>
  </si>
  <si>
    <t>강관용접</t>
  </si>
  <si>
    <t>42100207070</t>
  </si>
  <si>
    <t>차폐판</t>
  </si>
  <si>
    <t>56943150022</t>
  </si>
  <si>
    <t>스프링클러헤드 상</t>
  </si>
  <si>
    <t xml:space="preserve"> 72℃ (폐쇄형)</t>
  </si>
  <si>
    <t>56943150029</t>
  </si>
  <si>
    <t>스프링클러헤드</t>
  </si>
  <si>
    <t xml:space="preserve"> 72℃ (FLUSH)</t>
  </si>
  <si>
    <t>56943151104</t>
  </si>
  <si>
    <t>후렉시블죠인트(나관보온)</t>
  </si>
  <si>
    <t>1.5 M</t>
  </si>
  <si>
    <t>56940510030</t>
  </si>
  <si>
    <t>일반행가</t>
  </si>
  <si>
    <t>56940510040</t>
  </si>
  <si>
    <t>56940510050</t>
  </si>
  <si>
    <t>56940510060</t>
  </si>
  <si>
    <t>56940510100</t>
  </si>
  <si>
    <t>56940612030</t>
  </si>
  <si>
    <t>강관스리브 (보온,벽체)</t>
  </si>
  <si>
    <t>56940612040</t>
  </si>
  <si>
    <t>56940612060</t>
  </si>
  <si>
    <t>56941422020</t>
  </si>
  <si>
    <t>녹막이페인트칠</t>
  </si>
  <si>
    <t>붓칠,철재면 2회</t>
  </si>
  <si>
    <t>M2</t>
  </si>
  <si>
    <t>XC000003030</t>
  </si>
  <si>
    <t>내화충진제(강관 벽관통)</t>
  </si>
  <si>
    <t>D 25*50</t>
  </si>
  <si>
    <t>XC000003040</t>
  </si>
  <si>
    <t>D 32*50</t>
  </si>
  <si>
    <t>XC000003060</t>
  </si>
  <si>
    <t>D 50*75</t>
  </si>
  <si>
    <t>[ 합           계 ]</t>
  </si>
  <si>
    <t>56943010873</t>
  </si>
  <si>
    <t>강관해체</t>
  </si>
  <si>
    <t>56943010874</t>
  </si>
  <si>
    <t>56943010875</t>
  </si>
  <si>
    <t>56943010876</t>
  </si>
  <si>
    <t>56943010880</t>
  </si>
  <si>
    <t>56940874003</t>
  </si>
  <si>
    <t>고무발포보온재 해체</t>
  </si>
  <si>
    <t>56940874004</t>
  </si>
  <si>
    <t>56940874005</t>
  </si>
  <si>
    <t>56940874006</t>
  </si>
  <si>
    <t>56940874010</t>
  </si>
  <si>
    <t>56943150078</t>
  </si>
  <si>
    <t>스프링클러헤드 철거</t>
  </si>
  <si>
    <t>56943151120</t>
  </si>
  <si>
    <t>후렉시블죠인트</t>
  </si>
  <si>
    <t>철거</t>
  </si>
  <si>
    <t>96700017011</t>
  </si>
  <si>
    <t>고재</t>
  </si>
  <si>
    <t>고 철</t>
  </si>
  <si>
    <t>KG</t>
  </si>
  <si>
    <t>박물관인계</t>
    <phoneticPr fontId="29" type="noConversion"/>
  </si>
  <si>
    <t>A,B행과 마지막열은 지우지 마시오</t>
  </si>
  <si>
    <t>일 위 대 가 목 록</t>
  </si>
  <si>
    <t>코    드</t>
  </si>
  <si>
    <t>56940210050</t>
  </si>
  <si>
    <t>강관절단</t>
  </si>
  <si>
    <t>56940210060</t>
  </si>
  <si>
    <t>56940210080</t>
  </si>
  <si>
    <t>D 80</t>
  </si>
  <si>
    <t>56940629303</t>
  </si>
  <si>
    <t>스리브설치 (보온,벽체)</t>
  </si>
  <si>
    <t>D 25 - 50</t>
  </si>
  <si>
    <t>56940629307</t>
  </si>
  <si>
    <t>D 65 - 100</t>
  </si>
  <si>
    <t>일위대가</t>
  </si>
  <si>
    <t>자재코드</t>
  </si>
  <si>
    <t>56940070100  강관용접  D125  개소</t>
  </si>
  <si>
    <t>34390717021</t>
  </si>
  <si>
    <t>용접봉(연강용)</t>
  </si>
  <si>
    <t>∮4.0  CS-200  KS E4301</t>
  </si>
  <si>
    <t>56102007001</t>
  </si>
  <si>
    <t>전  력</t>
  </si>
  <si>
    <t>4kw이상,1년초과</t>
  </si>
  <si>
    <t>KWH</t>
  </si>
  <si>
    <t>56900017056</t>
  </si>
  <si>
    <t>노무비</t>
  </si>
  <si>
    <t>용접공</t>
  </si>
  <si>
    <t>PPS00000003</t>
  </si>
  <si>
    <t>공구손료</t>
  </si>
  <si>
    <t>인력품의 3%</t>
  </si>
  <si>
    <t>56940210050  강관절단  D 40  개소</t>
  </si>
  <si>
    <t>68300057032</t>
  </si>
  <si>
    <t>산소</t>
  </si>
  <si>
    <t>(기체.공업용99.9%)</t>
  </si>
  <si>
    <t>ℓ</t>
  </si>
  <si>
    <t>68302017001</t>
  </si>
  <si>
    <t>L.P.G</t>
  </si>
  <si>
    <t>(기체)</t>
  </si>
  <si>
    <t>56940210060  강관절단  D 50  개소</t>
  </si>
  <si>
    <t>56940210080  강관절단  D 80  개소</t>
  </si>
  <si>
    <t>56940510030  일반행가  D 25  개소</t>
  </si>
  <si>
    <t>53400537005</t>
  </si>
  <si>
    <t>파이프행거(일반)</t>
  </si>
  <si>
    <t>53060328111</t>
  </si>
  <si>
    <t>달대볼트(도금)</t>
  </si>
  <si>
    <t>M10×L1000</t>
  </si>
  <si>
    <t>M10</t>
  </si>
  <si>
    <t>56940510040  일반행가  D 32  개소</t>
  </si>
  <si>
    <t>53400537007</t>
  </si>
  <si>
    <t>56940510050  일반행가  D 40  개소</t>
  </si>
  <si>
    <t>53400537009</t>
  </si>
  <si>
    <t>56940510060  일반행가  D 50  개소</t>
  </si>
  <si>
    <t>53400537011</t>
  </si>
  <si>
    <t>56940510100  일반행가  D125  개소</t>
  </si>
  <si>
    <t>53400537019</t>
  </si>
  <si>
    <t>53060328121</t>
  </si>
  <si>
    <t>M13×L1000</t>
  </si>
  <si>
    <t>53060807024</t>
  </si>
  <si>
    <t>M13</t>
  </si>
  <si>
    <t>56940612030  강관스리브 (보온,벽체)  D 25  개소</t>
  </si>
  <si>
    <t>47100487005</t>
  </si>
  <si>
    <t>47303007007</t>
  </si>
  <si>
    <t>코킹콤파운드</t>
  </si>
  <si>
    <t>비초산계</t>
  </si>
  <si>
    <t>56940612040  강관스리브 (보온,벽체)  D 32  개소</t>
  </si>
  <si>
    <t>47100487006</t>
  </si>
  <si>
    <t>56940612060  강관스리브 (보온,벽체)  D 50  개소</t>
  </si>
  <si>
    <t>47100487008</t>
  </si>
  <si>
    <t>56940629303  스리브설치 (보온,벽체)  D 25 - 50  개소</t>
  </si>
  <si>
    <t>56900017030</t>
  </si>
  <si>
    <t>배관공</t>
  </si>
  <si>
    <t>56900017041</t>
  </si>
  <si>
    <t>보통인부</t>
  </si>
  <si>
    <t>노무비의 1%</t>
  </si>
  <si>
    <t>56940629307  스리브설치 (보온,벽체)  D 65 - 100  개소</t>
  </si>
  <si>
    <t>56940854096  관보온(고무발포+매직) 강관용  D 25x19T  M</t>
  </si>
  <si>
    <t>45400166356</t>
  </si>
  <si>
    <t>고무발포보온재(강관용)</t>
  </si>
  <si>
    <t>D 25 x 19T</t>
  </si>
  <si>
    <t>PPS00000004</t>
  </si>
  <si>
    <t>잡재료비</t>
  </si>
  <si>
    <t>보온재의 3%</t>
  </si>
  <si>
    <t>53300338011</t>
  </si>
  <si>
    <t>접착제</t>
  </si>
  <si>
    <t>고무발포보온재용</t>
  </si>
  <si>
    <t>53300337052</t>
  </si>
  <si>
    <t>매직테이프</t>
  </si>
  <si>
    <t>0.15THK</t>
  </si>
  <si>
    <t>53300337061</t>
  </si>
  <si>
    <t>AL 밴드</t>
  </si>
  <si>
    <t>0.3x30W</t>
  </si>
  <si>
    <t>56900017038</t>
  </si>
  <si>
    <t>보온공</t>
  </si>
  <si>
    <t>56940854097  관보온(고무발포+매직) 강관용  D 32x19T  M</t>
  </si>
  <si>
    <t>45400166357</t>
  </si>
  <si>
    <t>D 32 x 19T</t>
  </si>
  <si>
    <t>56940854098  관보온(고무발포+매직) 강관용  D 40x19T  M</t>
  </si>
  <si>
    <t>45400166358</t>
  </si>
  <si>
    <t>D 40 x 19T</t>
  </si>
  <si>
    <t>56940854099  관보온(고무발포+매직) 강관용  D 50x19T  M</t>
  </si>
  <si>
    <t>45400166359</t>
  </si>
  <si>
    <t>D 50 x 19T</t>
  </si>
  <si>
    <t>56940854133  관보온(고무발포+매직) 강관용  D125x25T  M</t>
  </si>
  <si>
    <t>45400166463</t>
  </si>
  <si>
    <t>D125 x 25T</t>
  </si>
  <si>
    <t>56940874003  고무발포보온재 해체  D 25  M</t>
  </si>
  <si>
    <t>56940874004  고무발포보온재 해체  D 32  M</t>
  </si>
  <si>
    <t>56940874005  고무발포보온재 해체  D 40  M</t>
  </si>
  <si>
    <t>56940874006  고무발포보온재 해체  D 50  M</t>
  </si>
  <si>
    <t>56940874010  고무발포보온재 해체  D125  M</t>
  </si>
  <si>
    <t>56941422020  녹막이페인트칠  붓칠,철재면 2회  M2</t>
  </si>
  <si>
    <t>80100047021</t>
  </si>
  <si>
    <t>광명단페인트</t>
  </si>
  <si>
    <t>KSM6030 (1종)3류</t>
  </si>
  <si>
    <t>80100037021</t>
  </si>
  <si>
    <t>신나</t>
  </si>
  <si>
    <t>KSM6060 (2종)</t>
  </si>
  <si>
    <t>PPS00000001</t>
  </si>
  <si>
    <t>잡재료</t>
  </si>
  <si>
    <t>주재료비의 3%</t>
  </si>
  <si>
    <t>56900017021</t>
  </si>
  <si>
    <t>도장공</t>
  </si>
  <si>
    <t>노무비의 2%</t>
  </si>
  <si>
    <t>56943010030  백관 (나사식)  D 25  M</t>
  </si>
  <si>
    <t>47100487003</t>
  </si>
  <si>
    <t>관의 3%</t>
  </si>
  <si>
    <t>56943010040  백관 (나사식)  D 32  M</t>
  </si>
  <si>
    <t>47100487004</t>
  </si>
  <si>
    <t>56943010050  백관 (나사식)  D 40  M</t>
  </si>
  <si>
    <t>56943010060  백관 (나사식)  D 50  M</t>
  </si>
  <si>
    <t>56943010100  백관 (용접식)  D125  M</t>
  </si>
  <si>
    <t>47100487010</t>
  </si>
  <si>
    <t>56943010873  강관해체  D 25  M</t>
  </si>
  <si>
    <t>인력품의 2%</t>
  </si>
  <si>
    <t>56943010874  강관해체  D 32  M</t>
  </si>
  <si>
    <t>56943010875  강관해체  D 40  M</t>
  </si>
  <si>
    <t>56943010876  강관해체  D 50  M</t>
  </si>
  <si>
    <t>56943010880  강관해체  D125  M</t>
  </si>
  <si>
    <t>56943150022  스프링클러헤드 상   72℃ (폐쇄형)  EA</t>
  </si>
  <si>
    <t>42100207003</t>
  </si>
  <si>
    <t>노무비의 3%</t>
  </si>
  <si>
    <t>56943150029  스프링클러헤드   72℃ (FLUSH)  EA</t>
  </si>
  <si>
    <t>42100207011</t>
  </si>
  <si>
    <t>56943150078  스프링클러헤드 철거    EA</t>
  </si>
  <si>
    <t>56943151104  후렉시블죠인트(나관보온)  1.5 M  SET</t>
  </si>
  <si>
    <t>42100207104</t>
  </si>
  <si>
    <t>56943151120  후렉시블죠인트  철거  SET</t>
  </si>
  <si>
    <t>단 가 대 비 표</t>
  </si>
  <si>
    <t>가격정보</t>
  </si>
  <si>
    <t>물가자료</t>
  </si>
  <si>
    <t>물가정보</t>
  </si>
  <si>
    <t>유통물가</t>
  </si>
  <si>
    <t>조사가격</t>
  </si>
  <si>
    <t>적 용 단 가</t>
  </si>
  <si>
    <t>Page</t>
  </si>
  <si>
    <t>공사명 : [ 경기도박물관 지하1층 유휴공간 리모델링 소방공사 ]</t>
    <phoneticPr fontId="14" type="noConversion"/>
  </si>
  <si>
    <t>추정금액1억 이상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</si>
</sst>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#"/>
    <numFmt numFmtId="178" formatCode="#,###;\-#,###"/>
    <numFmt numFmtId="179" formatCode="0_ "/>
    <numFmt numFmtId="180" formatCode="_ * #,##0_ ;_ * \-#,##0_ ;_ * &quot;-&quot;_ ;_ @_ "/>
    <numFmt numFmtId="181" formatCode="0.0%"/>
    <numFmt numFmtId="182" formatCode="0.000%"/>
    <numFmt numFmtId="183" formatCode="_ * #,##0.0000_ ;_ * \-#,##0.0000_ ;_ * &quot;-&quot;_ ;_ @_ "/>
    <numFmt numFmtId="184" formatCode="_-* #,##0_-;\-* #,##0_-;_-* &quot;-&quot;??_-;_-@_-"/>
    <numFmt numFmtId="185" formatCode="#,##0_);[Red]\(#,##0\)"/>
    <numFmt numFmtId="186" formatCode="#,##0.0_ "/>
    <numFmt numFmtId="187" formatCode="0.00_ "/>
    <numFmt numFmtId="188" formatCode="#,##0.00_ 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8"/>
      <name val="돋움체"/>
      <family val="3"/>
      <charset val="129"/>
    </font>
    <font>
      <sz val="16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2"/>
      <name val="돋움"/>
      <family val="3"/>
      <charset val="129"/>
    </font>
    <font>
      <b/>
      <u/>
      <sz val="20"/>
      <name val="굴림체"/>
      <family val="3"/>
      <charset val="129"/>
    </font>
    <font>
      <b/>
      <sz val="20"/>
      <name val="굴림체"/>
      <family val="3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2"/>
      <color rgb="FFFF0000"/>
      <name val="굴림체"/>
      <family val="3"/>
      <charset val="129"/>
    </font>
    <font>
      <sz val="12"/>
      <color rgb="FFFFFF00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12"/>
      <color theme="1"/>
      <name val="굴림체"/>
      <family val="3"/>
      <charset val="129"/>
    </font>
    <font>
      <b/>
      <sz val="16"/>
      <name val="굴림"/>
      <family val="3"/>
      <charset val="129"/>
    </font>
    <font>
      <sz val="14"/>
      <name val="굴림"/>
      <family val="3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b/>
      <sz val="11"/>
      <name val="바탕"/>
      <family val="1"/>
      <charset val="129"/>
    </font>
    <font>
      <sz val="12"/>
      <name val="굴림"/>
      <family val="3"/>
      <charset val="129"/>
    </font>
    <font>
      <sz val="9"/>
      <name val="굴림"/>
      <family val="3"/>
      <charset val="129"/>
    </font>
    <font>
      <sz val="11"/>
      <color rgb="FFFF0000"/>
      <name val="굴림"/>
      <family val="3"/>
      <charset val="129"/>
    </font>
    <font>
      <sz val="8"/>
      <name val="맑은 고딕"/>
      <family val="3"/>
      <charset val="129"/>
    </font>
    <font>
      <sz val="8"/>
      <color indexed="10"/>
      <name val="굴림"/>
      <family val="3"/>
      <charset val="129"/>
    </font>
    <font>
      <sz val="11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240">
    <xf numFmtId="0" fontId="0" fillId="0" borderId="0" xfId="0"/>
    <xf numFmtId="49" fontId="4" fillId="0" borderId="0" xfId="0" applyNumberFormat="1" applyFont="1" applyAlignment="1">
      <alignment horizontal="left"/>
    </xf>
    <xf numFmtId="0" fontId="4" fillId="0" borderId="0" xfId="0" applyFont="1"/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176" fontId="4" fillId="0" borderId="1" xfId="0" applyNumberFormat="1" applyFont="1" applyBorder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/>
    <xf numFmtId="178" fontId="4" fillId="0" borderId="3" xfId="0" applyNumberFormat="1" applyFont="1" applyBorder="1"/>
    <xf numFmtId="178" fontId="4" fillId="0" borderId="1" xfId="0" applyNumberFormat="1" applyFont="1" applyBorder="1"/>
    <xf numFmtId="178" fontId="0" fillId="0" borderId="0" xfId="0" applyNumberFormat="1"/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2" xfId="0" applyFont="1" applyBorder="1"/>
    <xf numFmtId="178" fontId="4" fillId="0" borderId="2" xfId="0" applyNumberFormat="1" applyFont="1" applyBorder="1"/>
    <xf numFmtId="0" fontId="9" fillId="3" borderId="1" xfId="0" applyFont="1" applyFill="1" applyBorder="1"/>
    <xf numFmtId="49" fontId="0" fillId="0" borderId="0" xfId="0" applyNumberFormat="1"/>
    <xf numFmtId="49" fontId="4" fillId="0" borderId="0" xfId="0" applyNumberFormat="1" applyFont="1" applyAlignment="1">
      <alignment horizontal="center" vertical="center"/>
    </xf>
    <xf numFmtId="0" fontId="4" fillId="0" borderId="1" xfId="1" applyNumberFormat="1" applyFont="1" applyBorder="1"/>
    <xf numFmtId="49" fontId="4" fillId="0" borderId="1" xfId="0" applyNumberFormat="1" applyFont="1" applyBorder="1" applyAlignment="1">
      <alignment shrinkToFit="1"/>
    </xf>
    <xf numFmtId="17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4" fillId="0" borderId="1" xfId="1" applyNumberFormat="1" applyFont="1" applyBorder="1"/>
    <xf numFmtId="49" fontId="3" fillId="0" borderId="0" xfId="0" applyNumberFormat="1" applyFont="1" applyAlignment="1">
      <alignment horizontal="left" indent="1"/>
    </xf>
    <xf numFmtId="0" fontId="4" fillId="0" borderId="0" xfId="0" applyFont="1"/>
    <xf numFmtId="49" fontId="4" fillId="0" borderId="0" xfId="0" applyNumberFormat="1" applyFont="1"/>
    <xf numFmtId="0" fontId="0" fillId="0" borderId="1" xfId="0" applyBorder="1"/>
    <xf numFmtId="49" fontId="0" fillId="0" borderId="1" xfId="0" applyNumberFormat="1" applyBorder="1"/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178" fontId="4" fillId="0" borderId="2" xfId="0" applyNumberFormat="1" applyFont="1" applyBorder="1" applyAlignment="1">
      <alignment horizontal="center" vertical="center"/>
    </xf>
    <xf numFmtId="178" fontId="0" fillId="0" borderId="1" xfId="0" applyNumberFormat="1" applyBorder="1"/>
    <xf numFmtId="0" fontId="4" fillId="0" borderId="2" xfId="0" applyFont="1" applyBorder="1" applyAlignment="1">
      <alignment horizontal="center"/>
    </xf>
    <xf numFmtId="0" fontId="12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 applyProtection="1">
      <alignment vertical="center"/>
      <protection locked="0"/>
    </xf>
    <xf numFmtId="0" fontId="13" fillId="0" borderId="0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41" fontId="15" fillId="0" borderId="1" xfId="3" applyNumberFormat="1" applyFont="1" applyFill="1" applyBorder="1" applyAlignment="1">
      <alignment horizontal="center" vertical="center"/>
    </xf>
    <xf numFmtId="41" fontId="15" fillId="0" borderId="14" xfId="3" applyNumberFormat="1" applyFont="1" applyFill="1" applyBorder="1" applyAlignment="1">
      <alignment horizontal="right" vertical="center"/>
    </xf>
    <xf numFmtId="0" fontId="14" fillId="0" borderId="16" xfId="2" applyFont="1" applyFill="1" applyBorder="1" applyAlignment="1">
      <alignment vertical="center"/>
    </xf>
    <xf numFmtId="0" fontId="13" fillId="0" borderId="15" xfId="2" applyFont="1" applyFill="1" applyBorder="1" applyAlignment="1">
      <alignment vertical="center"/>
    </xf>
    <xf numFmtId="41" fontId="15" fillId="0" borderId="1" xfId="3" applyNumberFormat="1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180" fontId="15" fillId="0" borderId="1" xfId="3" applyNumberFormat="1" applyFont="1" applyFill="1" applyBorder="1" applyAlignment="1">
      <alignment horizontal="right" vertical="center"/>
    </xf>
    <xf numFmtId="41" fontId="14" fillId="0" borderId="14" xfId="3" applyNumberFormat="1" applyFont="1" applyFill="1" applyBorder="1" applyAlignment="1">
      <alignment horizontal="right" vertical="center"/>
    </xf>
    <xf numFmtId="0" fontId="14" fillId="0" borderId="16" xfId="2" applyFont="1" applyFill="1" applyBorder="1" applyAlignment="1">
      <alignment horizontal="center" vertical="center"/>
    </xf>
    <xf numFmtId="181" fontId="14" fillId="0" borderId="15" xfId="2" applyNumberFormat="1" applyFont="1" applyFill="1" applyBorder="1" applyAlignment="1">
      <alignment horizontal="left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left" vertical="center"/>
    </xf>
    <xf numFmtId="10" fontId="14" fillId="0" borderId="15" xfId="2" applyNumberFormat="1" applyFont="1" applyFill="1" applyBorder="1" applyAlignment="1">
      <alignment horizontal="left" vertical="center"/>
    </xf>
    <xf numFmtId="0" fontId="14" fillId="5" borderId="1" xfId="2" applyFont="1" applyFill="1" applyBorder="1" applyAlignment="1">
      <alignment horizontal="center" vertical="center"/>
    </xf>
    <xf numFmtId="182" fontId="14" fillId="0" borderId="15" xfId="2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right" vertical="center"/>
    </xf>
    <xf numFmtId="0" fontId="15" fillId="0" borderId="1" xfId="2" applyFont="1" applyFill="1" applyBorder="1" applyAlignment="1">
      <alignment vertical="center"/>
    </xf>
    <xf numFmtId="41" fontId="16" fillId="0" borderId="0" xfId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183" fontId="15" fillId="0" borderId="1" xfId="3" applyNumberFormat="1" applyFont="1" applyFill="1" applyBorder="1" applyAlignment="1">
      <alignment horizontal="right" vertical="center"/>
    </xf>
    <xf numFmtId="0" fontId="15" fillId="0" borderId="1" xfId="2" applyFont="1" applyFill="1" applyBorder="1" applyAlignment="1">
      <alignment vertical="center" shrinkToFit="1"/>
    </xf>
    <xf numFmtId="180" fontId="13" fillId="0" borderId="0" xfId="2" applyNumberFormat="1" applyFont="1" applyFill="1" applyBorder="1" applyAlignment="1">
      <alignment horizontal="right" vertical="center"/>
    </xf>
    <xf numFmtId="41" fontId="17" fillId="0" borderId="0" xfId="1" applyFont="1" applyFill="1" applyBorder="1" applyAlignment="1">
      <alignment vertical="center"/>
    </xf>
    <xf numFmtId="184" fontId="15" fillId="0" borderId="1" xfId="3" applyNumberFormat="1" applyFont="1" applyFill="1" applyBorder="1" applyAlignment="1">
      <alignment horizontal="right" vertical="center"/>
    </xf>
    <xf numFmtId="41" fontId="14" fillId="0" borderId="14" xfId="3" applyNumberFormat="1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right" vertical="center"/>
    </xf>
    <xf numFmtId="41" fontId="15" fillId="5" borderId="1" xfId="3" applyNumberFormat="1" applyFont="1" applyFill="1" applyBorder="1" applyAlignment="1">
      <alignment horizontal="right" vertical="center"/>
    </xf>
    <xf numFmtId="41" fontId="15" fillId="0" borderId="14" xfId="4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41" fontId="19" fillId="5" borderId="1" xfId="3" applyNumberFormat="1" applyFont="1" applyFill="1" applyBorder="1" applyAlignment="1">
      <alignment horizontal="right" vertical="center"/>
    </xf>
    <xf numFmtId="41" fontId="15" fillId="0" borderId="16" xfId="4" applyFont="1" applyFill="1" applyBorder="1" applyAlignment="1">
      <alignment horizontal="left" vertical="center"/>
    </xf>
    <xf numFmtId="41" fontId="15" fillId="0" borderId="15" xfId="4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41" fontId="19" fillId="0" borderId="1" xfId="3" applyNumberFormat="1" applyFont="1" applyFill="1" applyBorder="1" applyAlignment="1">
      <alignment horizontal="right" vertical="center"/>
    </xf>
    <xf numFmtId="41" fontId="13" fillId="5" borderId="0" xfId="3" applyNumberFormat="1" applyFont="1" applyFill="1" applyBorder="1" applyAlignment="1">
      <alignment horizontal="right" vertical="center"/>
    </xf>
    <xf numFmtId="41" fontId="13" fillId="0" borderId="0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41" fontId="20" fillId="0" borderId="0" xfId="1" applyFont="1" applyFill="1" applyBorder="1" applyAlignment="1">
      <alignment vertical="center"/>
    </xf>
    <xf numFmtId="41" fontId="16" fillId="0" borderId="0" xfId="2" applyNumberFormat="1" applyFont="1" applyFill="1" applyBorder="1" applyAlignment="1">
      <alignment vertical="center"/>
    </xf>
    <xf numFmtId="41" fontId="13" fillId="0" borderId="0" xfId="4" applyFont="1" applyFill="1" applyBorder="1" applyAlignment="1">
      <alignment vertical="center"/>
    </xf>
    <xf numFmtId="0" fontId="13" fillId="6" borderId="0" xfId="2" applyFont="1" applyFill="1" applyBorder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185" fontId="22" fillId="0" borderId="0" xfId="5" applyNumberFormat="1" applyFont="1" applyAlignment="1">
      <alignment horizontal="right" vertical="center"/>
    </xf>
    <xf numFmtId="0" fontId="23" fillId="0" borderId="0" xfId="5" applyFont="1" applyAlignment="1">
      <alignment vertical="center"/>
    </xf>
    <xf numFmtId="185" fontId="23" fillId="0" borderId="0" xfId="5" applyNumberFormat="1" applyFont="1" applyAlignment="1">
      <alignment horizontal="right" vertical="center"/>
    </xf>
    <xf numFmtId="185" fontId="26" fillId="0" borderId="4" xfId="5" applyNumberFormat="1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21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6" fillId="0" borderId="22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176" fontId="23" fillId="0" borderId="25" xfId="6" applyNumberFormat="1" applyFont="1" applyFill="1" applyBorder="1" applyAlignment="1">
      <alignment horizontal="right" vertical="center"/>
    </xf>
    <xf numFmtId="0" fontId="23" fillId="0" borderId="25" xfId="5" applyFont="1" applyBorder="1" applyAlignment="1">
      <alignment vertical="center"/>
    </xf>
    <xf numFmtId="0" fontId="23" fillId="0" borderId="26" xfId="5" applyFont="1" applyBorder="1" applyAlignment="1">
      <alignment vertical="center"/>
    </xf>
    <xf numFmtId="0" fontId="26" fillId="0" borderId="27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176" fontId="23" fillId="0" borderId="1" xfId="6" applyNumberFormat="1" applyFont="1" applyFill="1" applyBorder="1" applyAlignment="1">
      <alignment horizontal="right" vertical="center"/>
    </xf>
    <xf numFmtId="0" fontId="23" fillId="0" borderId="1" xfId="5" applyFont="1" applyBorder="1" applyAlignment="1">
      <alignment vertical="center"/>
    </xf>
    <xf numFmtId="0" fontId="23" fillId="0" borderId="28" xfId="5" applyFont="1" applyBorder="1" applyAlignment="1">
      <alignment vertical="center"/>
    </xf>
    <xf numFmtId="0" fontId="23" fillId="0" borderId="1" xfId="5" applyFont="1" applyFill="1" applyBorder="1" applyAlignment="1">
      <alignment vertical="center"/>
    </xf>
    <xf numFmtId="185" fontId="23" fillId="0" borderId="0" xfId="5" applyNumberFormat="1" applyFont="1" applyAlignment="1">
      <alignment vertical="center"/>
    </xf>
    <xf numFmtId="0" fontId="27" fillId="0" borderId="28" xfId="5" applyFont="1" applyBorder="1" applyAlignment="1">
      <alignment horizontal="right" vertical="center"/>
    </xf>
    <xf numFmtId="0" fontId="28" fillId="0" borderId="0" xfId="5" applyFont="1" applyFill="1" applyAlignment="1">
      <alignment vertical="center"/>
    </xf>
    <xf numFmtId="0" fontId="28" fillId="0" borderId="0" xfId="5" applyFont="1" applyAlignment="1">
      <alignment vertical="center"/>
    </xf>
    <xf numFmtId="0" fontId="27" fillId="0" borderId="10" xfId="5" applyFont="1" applyBorder="1" applyAlignment="1">
      <alignment horizontal="center" vertical="center"/>
    </xf>
    <xf numFmtId="0" fontId="26" fillId="0" borderId="29" xfId="5" applyFont="1" applyBorder="1" applyAlignment="1">
      <alignment horizontal="center" vertical="center"/>
    </xf>
    <xf numFmtId="0" fontId="23" fillId="0" borderId="10" xfId="5" applyFont="1" applyBorder="1" applyAlignment="1">
      <alignment horizontal="center" vertical="center"/>
    </xf>
    <xf numFmtId="0" fontId="30" fillId="0" borderId="1" xfId="5" applyFont="1" applyFill="1" applyBorder="1" applyAlignment="1">
      <alignment vertical="center"/>
    </xf>
    <xf numFmtId="0" fontId="31" fillId="0" borderId="28" xfId="5" applyFont="1" applyBorder="1" applyAlignment="1">
      <alignment vertical="center"/>
    </xf>
    <xf numFmtId="176" fontId="23" fillId="0" borderId="1" xfId="6" applyNumberFormat="1" applyFont="1" applyBorder="1" applyAlignment="1">
      <alignment horizontal="right" vertical="center"/>
    </xf>
    <xf numFmtId="176" fontId="23" fillId="0" borderId="34" xfId="6" applyNumberFormat="1" applyFont="1" applyBorder="1" applyAlignment="1">
      <alignment horizontal="right" vertical="center"/>
    </xf>
    <xf numFmtId="0" fontId="23" fillId="0" borderId="33" xfId="5" applyFont="1" applyBorder="1" applyAlignment="1">
      <alignment vertical="center"/>
    </xf>
    <xf numFmtId="0" fontId="23" fillId="0" borderId="35" xfId="5" applyFont="1" applyBorder="1" applyAlignment="1">
      <alignment vertical="center"/>
    </xf>
    <xf numFmtId="176" fontId="23" fillId="0" borderId="0" xfId="5" applyNumberFormat="1" applyFont="1" applyAlignment="1">
      <alignment horizontal="right" vertical="center"/>
    </xf>
    <xf numFmtId="176" fontId="23" fillId="0" borderId="0" xfId="4" applyNumberFormat="1" applyFont="1" applyAlignment="1">
      <alignment horizontal="right" vertical="center"/>
    </xf>
    <xf numFmtId="0" fontId="32" fillId="0" borderId="0" xfId="7">
      <alignment vertical="center"/>
    </xf>
    <xf numFmtId="0" fontId="34" fillId="0" borderId="1" xfId="7" applyFont="1" applyBorder="1" applyAlignment="1">
      <alignment horizontal="center" vertical="center"/>
    </xf>
    <xf numFmtId="176" fontId="32" fillId="0" borderId="1" xfId="7" quotePrefix="1" applyNumberFormat="1" applyFont="1" applyBorder="1" applyAlignment="1">
      <alignment vertical="center"/>
    </xf>
    <xf numFmtId="176" fontId="32" fillId="0" borderId="1" xfId="7" applyNumberFormat="1" applyFont="1" applyBorder="1" applyAlignment="1">
      <alignment vertical="center"/>
    </xf>
    <xf numFmtId="0" fontId="34" fillId="0" borderId="0" xfId="7" applyFont="1">
      <alignment vertical="center"/>
    </xf>
    <xf numFmtId="176" fontId="34" fillId="0" borderId="1" xfId="7" applyNumberFormat="1" applyFont="1" applyBorder="1" applyAlignment="1">
      <alignment horizontal="center" vertical="center"/>
    </xf>
    <xf numFmtId="176" fontId="32" fillId="0" borderId="1" xfId="7" applyNumberFormat="1" applyBorder="1" applyAlignment="1">
      <alignment vertical="center"/>
    </xf>
    <xf numFmtId="176" fontId="35" fillId="4" borderId="1" xfId="7" applyNumberFormat="1" applyFont="1" applyFill="1" applyBorder="1" applyAlignment="1">
      <alignment vertical="center"/>
    </xf>
    <xf numFmtId="0" fontId="35" fillId="4" borderId="1" xfId="7" applyNumberFormat="1" applyFont="1" applyFill="1" applyBorder="1" applyAlignment="1">
      <alignment vertical="center"/>
    </xf>
    <xf numFmtId="176" fontId="32" fillId="0" borderId="1" xfId="7" quotePrefix="1" applyNumberFormat="1" applyBorder="1" applyAlignment="1">
      <alignment vertical="center"/>
    </xf>
    <xf numFmtId="0" fontId="32" fillId="0" borderId="1" xfId="7" applyNumberFormat="1" applyBorder="1" applyAlignment="1">
      <alignment vertical="center"/>
    </xf>
    <xf numFmtId="0" fontId="32" fillId="0" borderId="1" xfId="7" quotePrefix="1" applyBorder="1" applyAlignment="1">
      <alignment vertical="center"/>
    </xf>
    <xf numFmtId="0" fontId="32" fillId="0" borderId="1" xfId="7" applyBorder="1" applyAlignment="1">
      <alignment vertical="center"/>
    </xf>
    <xf numFmtId="0" fontId="34" fillId="0" borderId="1" xfId="7" applyNumberFormat="1" applyFont="1" applyBorder="1" applyAlignment="1">
      <alignment horizontal="center" vertical="center"/>
    </xf>
    <xf numFmtId="186" fontId="32" fillId="0" borderId="1" xfId="7" applyNumberFormat="1" applyBorder="1" applyAlignment="1">
      <alignment vertical="center"/>
    </xf>
    <xf numFmtId="187" fontId="32" fillId="0" borderId="1" xfId="7" applyNumberFormat="1" applyBorder="1" applyAlignment="1">
      <alignment vertical="center"/>
    </xf>
    <xf numFmtId="188" fontId="34" fillId="0" borderId="1" xfId="7" applyNumberFormat="1" applyFont="1" applyBorder="1" applyAlignment="1">
      <alignment horizontal="center" vertical="center"/>
    </xf>
    <xf numFmtId="188" fontId="32" fillId="0" borderId="1" xfId="7" quotePrefix="1" applyNumberFormat="1" applyBorder="1" applyAlignment="1">
      <alignment vertical="center"/>
    </xf>
    <xf numFmtId="188" fontId="32" fillId="0" borderId="1" xfId="7" applyNumberFormat="1" applyBorder="1" applyAlignment="1">
      <alignment vertical="center"/>
    </xf>
    <xf numFmtId="0" fontId="18" fillId="0" borderId="1" xfId="2" applyFont="1" applyFill="1" applyBorder="1" applyAlignment="1">
      <alignment horizontal="center" vertical="center"/>
    </xf>
    <xf numFmtId="180" fontId="19" fillId="0" borderId="1" xfId="3" applyNumberFormat="1" applyFont="1" applyFill="1" applyBorder="1" applyAlignment="1">
      <alignment horizontal="right" vertical="center"/>
    </xf>
    <xf numFmtId="0" fontId="18" fillId="5" borderId="1" xfId="2" applyFont="1" applyFill="1" applyBorder="1" applyAlignment="1">
      <alignment horizontal="center" vertical="center"/>
    </xf>
    <xf numFmtId="176" fontId="19" fillId="0" borderId="1" xfId="3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textRotation="255"/>
    </xf>
    <xf numFmtId="0" fontId="18" fillId="0" borderId="1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178" fontId="4" fillId="0" borderId="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0" xfId="0" applyFont="1" applyAlignment="1">
      <alignment horizontal="center"/>
    </xf>
    <xf numFmtId="49" fontId="5" fillId="0" borderId="12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23" fillId="0" borderId="30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3" fillId="0" borderId="19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0" fontId="23" fillId="0" borderId="23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16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4" fillId="0" borderId="0" xfId="7" quotePrefix="1" applyFont="1">
      <alignment vertical="center"/>
    </xf>
    <xf numFmtId="176" fontId="34" fillId="0" borderId="1" xfId="7" applyNumberFormat="1" applyFont="1" applyBorder="1" applyAlignment="1">
      <alignment horizontal="center" vertical="center"/>
    </xf>
    <xf numFmtId="0" fontId="34" fillId="0" borderId="1" xfId="7" applyNumberFormat="1" applyFont="1" applyBorder="1" applyAlignment="1">
      <alignment horizontal="center" vertical="center"/>
    </xf>
    <xf numFmtId="0" fontId="32" fillId="0" borderId="0" xfId="7" quotePrefix="1">
      <alignment vertical="center"/>
    </xf>
    <xf numFmtId="188" fontId="34" fillId="0" borderId="1" xfId="7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</cellXfs>
  <cellStyles count="8">
    <cellStyle name="쉼표 [0]" xfId="1" builtinId="6"/>
    <cellStyle name="쉼표 [0] 2" xfId="4" xr:uid="{00000000-0005-0000-0000-000001000000}"/>
    <cellStyle name="쉼표 2" xfId="6" xr:uid="{00000000-0005-0000-0000-000002000000}"/>
    <cellStyle name="콤마 [0]_97.2.27" xfId="3" xr:uid="{00000000-0005-0000-0000-000003000000}"/>
    <cellStyle name="표준" xfId="0" builtinId="0"/>
    <cellStyle name="표준 2" xfId="5" xr:uid="{00000000-0005-0000-0000-000005000000}"/>
    <cellStyle name="표준 3" xfId="7" xr:uid="{00000000-0005-0000-0000-000006000000}"/>
    <cellStyle name="표준_261102A(인현중,전기)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18" Type="http://schemas.openxmlformats.org/officeDocument/2006/relationships/externalLink" Target="externalLinks/externalLink101.xml"/><Relationship Id="rId134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22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55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externalLink" Target="externalLinks/externalLink91.xml"/><Relationship Id="rId124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45" Type="http://schemas.openxmlformats.org/officeDocument/2006/relationships/externalLink" Target="externalLinks/externalLink1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35" Type="http://schemas.openxmlformats.org/officeDocument/2006/relationships/externalLink" Target="externalLinks/externalLink118.xml"/><Relationship Id="rId151" Type="http://schemas.openxmlformats.org/officeDocument/2006/relationships/externalLink" Target="externalLinks/externalLink134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08.xml"/><Relationship Id="rId141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2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theme" Target="theme/theme1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21</xdr:row>
      <xdr:rowOff>47625</xdr:rowOff>
    </xdr:from>
    <xdr:to>
      <xdr:col>1</xdr:col>
      <xdr:colOff>5467350</xdr:colOff>
      <xdr:row>31</xdr:row>
      <xdr:rowOff>190500</xdr:rowOff>
    </xdr:to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20C58769-A46E-4C7C-82ED-85782229D23F}"/>
            </a:ext>
          </a:extLst>
        </xdr:cNvPr>
        <xdr:cNvSpPr>
          <a:spLocks noChangeArrowheads="1"/>
        </xdr:cNvSpPr>
      </xdr:nvSpPr>
      <xdr:spPr bwMode="auto">
        <a:xfrm>
          <a:off x="942975" y="5067300"/>
          <a:ext cx="4924425" cy="2524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21</xdr:row>
      <xdr:rowOff>133350</xdr:rowOff>
    </xdr:from>
    <xdr:to>
      <xdr:col>1</xdr:col>
      <xdr:colOff>2781300</xdr:colOff>
      <xdr:row>31</xdr:row>
      <xdr:rowOff>133350</xdr:rowOff>
    </xdr:to>
    <xdr:pic>
      <xdr:nvPicPr>
        <xdr:cNvPr id="7176" name="Picture 8" descr="행높이팝업">
          <a:extLst>
            <a:ext uri="{FF2B5EF4-FFF2-40B4-BE49-F238E27FC236}">
              <a16:creationId xmlns:a16="http://schemas.microsoft.com/office/drawing/2014/main" id="{E182F931-98AC-4D39-AD6F-5CF17843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53025"/>
          <a:ext cx="2181225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3295650</xdr:colOff>
      <xdr:row>24</xdr:row>
      <xdr:rowOff>104775</xdr:rowOff>
    </xdr:from>
    <xdr:to>
      <xdr:col>1</xdr:col>
      <xdr:colOff>4953000</xdr:colOff>
      <xdr:row>28</xdr:row>
      <xdr:rowOff>66675</xdr:rowOff>
    </xdr:to>
    <xdr:pic>
      <xdr:nvPicPr>
        <xdr:cNvPr id="7177" name="Picture 9" descr="행높이">
          <a:extLst>
            <a:ext uri="{FF2B5EF4-FFF2-40B4-BE49-F238E27FC236}">
              <a16:creationId xmlns:a16="http://schemas.microsoft.com/office/drawing/2014/main" id="{EFF472D9-9590-410C-9E4F-78D999E3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38825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&#50504;&#46041;&#45840;-&#48156;&#51204;&#49444;&#48708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WINDOWS\&#48148;&#53461;%20&#54868;&#47732;\dacom\&#51652;&#52380;~&#51613;&#54217;\&#51652;&#52380;,&#51613;&#54217;(9.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788;\JOB\My%20Documents\EXCEL\JUNGANG\&#50577;&#46041;&#50669;&#4932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\d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4\d\&#51333;&#49440;&#51060;&#44732;\EXCEL&#51089;&#50629;\&#51221;&#48372;(&#50641;&#49472;)\AHN\&#54413;&#46041;&#49688;&#47049;&#49328;&#52636;&#49436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9453;\C\2000file\&#49436;&#49885;file\2000&#44221;&#51452;EXPO\7&#50900;file\&#46020;&#47196;&#44277;&#49324;\&#49436;&#50872;&#49884;CCTV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4\&#51109;&#44592;&#44221;\&#45432;&#50896;&#44148;&#52629;&#48512;&#4582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4\&#51109;&#44592;&#44221;\&#49436;&#49885;\&#51452;&#44277;&#48512;&#45824;&#51077;&#52272;(&#44049;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WINDOWS\&#48148;&#53461;%20&#54868;&#47732;\&#50669;&#49324;&#49328;&#52636;\&#47588;&#44257;&#50669;&#4932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PROJECT\3&#47144;&#49688;&#47196;BOX\3@4.0X2.7\1@1.5x1.5-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51204;&#44592;\&#51204;&#44592;&#45236;&#50669;&#49436;\&#54616;&#49688;&#46020;\&#51109;&#49849;&#54252;&#54616;&#49688;(2001.11.16)\&#51204;&#44592;&#44277;&#49324;\&#44608;&#542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857;&#54840;\C\5.&#49892;&#54665;\&#45812;&#50577;&#50728;&#52380;&#51109;%20&#49888;&#52629;&#44277;&#49324;\&#45812;&#50577;&#50728;&#52380;-%2040&#50613;%20&#49892;&#54665;%20&#44160;&#53664;(020128)\My%20Documents\&#45236;&#50669;&#49436;(&#51649;&#50689;&#48708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592;&#50689;\&#49688;&#47049;&#49328;&#52636;&#49436;\2-3%20&#48176;&#49688;&#44288;&#44277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089;&#50629;2000\&#51077;&#52272;2000\&#44060;&#49688;&#51221;&#47148;\&#44060;&#49688;&#51221;&#47148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\1999\EXCEL\&#44305;&#51452;&#51204;&#52264;&#49440;\TYA-Y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MOMEY\&#45824;&#52397;-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48512;2\JHK\jhk\&#45800;&#44032;&#48372;&#50756;\'99&#45800;&#44032;&#48372;&#50756;\NEWJONG\KSY1\yuldan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\d\BANDAL\EXCEL\RAHMEN\RAHM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MP\&#45800;&#48149;&#49828;&#49688;&#51221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5\d\BANDAL\EXCEL\RAHMEN\RAHMEN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7564;\D\work2002\&#54868;&#48513;&#45840;\&#51204;&#44592;\&#51204;&#44592;030527\&#45236;&#50669;&#49436;\&#49548;&#49688;&#47141;&#45236;&#50669;&#49436;\&#53456;&#51652;&#45840;(&#49688;&#51221;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9457;&#49688;\E\&#48337;&#51216;&#44592;&#51648;\&#52572;&#51333;&#48516;\&#54620;&#51204;&#51064;&#51077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48512;2\JHK\jhk\'20&#49444;&#44228;\&#49892;&#49884;&#49444;&#44228;\&#48176;&#49688;&#51109;\&#54924;&#47329;\&#48176;&#49688;&#51109;\jhk\&#45800;&#44032;&#48372;&#50756;\'99&#45800;&#44032;&#48372;&#50756;\&#50984;&#52492;&#45800;&#44032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JW3\&#51648;&#54616;&#52384;&#44277;&#49324;\&#51648;&#54616;&#52384;&#44277;&#49324;\&#51228;1&#48516;&#49548;\&#44053;&#45224;\doc\COST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50984;&#52492;&#48277;&#47456;&#49324;&#47924;&#49548;%20&#51064;&#53580;&#47532;&#50612;%202&#52264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\d\01-&#51089;&#50629;&#44277;&#44036;\&#54861;&#51228;&#46041;%20&#50612;&#50872;&#47548;\0803&#49688;&#47049;\&#52280;&#44256;&#49884;&#53944;\&#50504;&#49457;&#45824;&#44368;&#49688;&#47049;\&#50724;&#49688;&#4427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LOTUS\9605P\BB_C-BD\OUT\Y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~1\&#44148;&#49444;&#50504;&#51204;\LOCALS~1\Temp\handy\&#45236;&#50669;&#49436;(&#44032;&#47196;&#46321;,&#44036;&#49440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-00(&#44053;&#48124;&#50896;)\D\NETWORK00\&#49345;&#47924;&#45784;\CCTV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3468;&#44512;\&#51077;&#52272;\&#51077;&#52272;&#51473;\&#54413;&#44600;&#51648;&#44396;\&#44277;&#45236;&#50669;&#49436;\&#50857;&#49688;&#51665;&#44228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44428;\C\&#54861;&#44512;&#51060;&#44732;\&#50864;&#46993;&#50864;&#53444;\&#50676;&#49900;&#55176;&#51068;&#54616;&#51088;\AC-18&#48372;&#50504;&#49884;&#49444;\&#54616;&#46020;&#49888;&#52397;\&#49444;&#44228;&#49436;&#51089;&#50629;\&#49688;&#52376;&#47532;&#49444;&#44228;&#49436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3552;&#45328;&#45236;&#50669;&#52509;&#4429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1766\1790\179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2004-&#45824;&#44396;&#45804;&#49457;\2&#44277;&#44396;&#49688;&#47049;&#49328;&#52636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WG\ILOT-MI\YUNCH\PLOT\S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WG\ILOT-MI\SUNGNAM\TAL\SUNGNAM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-file\99-OFFICE\99EXCEL&#51089;&#50629;\9903&#47784;&#48716;&#47001;&#48143;&#51060;&#51473;&#47560;&#47336;&#49444;&#5282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44428;\C\data\2-&#49892;&#54665;\&#44148;&#52629;\2-&#51228;&#51452;&#50672;&#46041;2&#52264;&#48376;&#49892;&#54665;\&#51228;&#51452;&#50672;&#46041;2(&#44032;&#49892;&#54665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0689;\C\MSOFFICE\EXCEL\'97&#48156;&#51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57;&#45812;&#45840;\&#49688;&#50517;&#52384;&#44288;\&#50641;&#49472;\2&#52264;&#44592;&#4945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3468;&#49688;\C\&#46020;&#47732;\&#47924;&#45824;&#51109;&#52824;\&#47928;&#49436;\165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6&#54840;&#44592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&#51221;&#53469;&#51456;\My%20Documents\WORK\&#44277;&#47924;\&#51204;&#46020;&#44552;&#44288;&#47532;\&#51228;1&#54924;06.02\&#45824;&#51204;&#54788;&#51109;\data\IFB\GJL\SIL_B_4\ITE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Office\Excel\9609F\&#44608;&#52380;&#51068;&#5094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1648;&#49457;\&#49888;&#47749;&#52488;&#46321;\chy\2000&#45380;\Xls\&#49328;&#52636;&#51312;&#494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E5/&#45800;&#44032;&#51221;&#48372;/98.%2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&#45824;&#44257;&#45840;&#49548;&#49688;&#47141;(2002.8.20)\2002.10(&#44228;&#51109;&#49444;&#48708;&#48736;&#51664;-&#52572;&#51333;)\DMPRO\DOWN\999\&#51068;&#50948;&#45824;&#44032;\ILW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8393;&#49437;\&#51204;&#47928;&#45824;&#54637;&#44400;\My%20Documents\&#44592;&#53440;\projct\ANSAN\EXL\GONG181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Office\Excel\9609F\&#44221;&#48513;&#51204;&#4459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8393;&#49437;\&#51204;&#47928;&#45824;&#54637;&#44400;\My%20Documents\&#44592;&#53440;\projct\ANSAN\EXL\gongs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84;&#48276;3\C\LO\EE\E5\&#51221;&#50773;&#48716;&#46377;\&#44204;&#51201;&#45236;&#5085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1\d\&#51333;&#49440;&#51060;&#44732;\EXCEL&#51089;&#50629;\&#51221;&#48372;(&#50641;&#49472;)\AHN\&#54413;&#46041;&#49688;&#47049;&#49328;&#52636;&#4943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sch\My%20Documents\data\excel\&#54788;&#51109;&#44288;&#47532;\&#44053;&#49436;&#44428;&#50669;\&#45236;&#50669;\DOCUME~1\&#52264;&#51221;&#49688;1\LOCALS~1\Temp\handy\&#51221;&#48372;&#49468;&#534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sch\My%20Documents\&#46020;&#47196;&#44277;&#49324;\&#49444;&#44228;&#48320;&#44221;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sch\My%20Documents\data\excel\&#54788;&#51109;&#44288;&#47532;\&#44053;&#49436;&#44428;&#50669;\&#45236;&#50669;\DOCUME~1\&#52264;&#51221;&#49688;1\LOCALS~1\Temp\handy\MOTE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84;&#48276;1\D\LO\EE\E5\&#44228;&#50557;\&#45813;&#49901;&#47532;APT\&#45813;&#49901;&#47532;&#44592;&#49457;(&#4988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320;&#44221;&#54869;&#51221;(&#51228;&#51452;-&#48320;&#44221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&#45824;&#44257;&#45840;&#49548;&#49688;&#47141;(2002.8.20)\2002.10(&#44228;&#51109;&#49444;&#48708;&#48736;&#51664;-&#52572;&#51333;)\DMPRO\DOWN\999\&#51068;&#50948;&#45824;&#44032;\YES-I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&#49324;&#50857;&#51088;6\My%20Documents\&#44368;&#50977;&#54984;&#47144;&#46041;&#44277;&#49324;\&#49444;&#44228;&#49436;\&#45796;.&#53664;&#47785;\&#53664;&#47785;\4.&#49688;&#47049;&#49328;&#52636;&#49436;\2004DATA\&#49436;&#46164;&#46041;&#50500;&#54028;&#53944;\04-10-13\&#49436;&#46164;&#46041;&#49688;&#47049;&#49328;&#52636;&#49436;\&#51473;&#50521;\04-02-02(PVC&#52572;&#51333;)\&#50668;&#49688;&#49888;&#50900;&#46041;&#50745;&#4831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7\ITEM\&#45236;&#50669;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44428;\C\&#54861;&#44512;&#51060;&#44732;\&#50864;&#46993;&#50864;&#53444;\&#50676;&#49900;&#55176;&#51068;&#54616;&#51088;\AC-18&#48372;&#50504;&#49884;&#49444;\&#54616;&#46020;&#49888;&#52397;\&#51312;&#44221;&#44032;&#49892;&#54665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&#50896;&#51452;-&#54861;&#52380;\21C&#49444;&#44228;&#48320;&#44221;\2000&#45380;&#51204;&#52404;&#48516;\&#50668;&#44148;&#48372;&#44256;\&#48169;&#51020;&#48317;\data\LSK1\&#48148;&#45797;&#54032;\&#48148;&#45797;&#5403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20;&#44305;&#52380;&#44277;&#49324;\9701A\OUT\Y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00S_DATA\CALC\UNIT-Q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3468;&#44512;\&#51077;&#52272;\&#51077;&#52272;&#51473;\&#51221;&#51021;-&#50756;&#51452;(2&#44277;&#44396;)\&#44277;&#45236;&#50669;&#49436;\project%20&#52572;&#51333;\&#44592;&#53440;\&#48128;&#50577;&#49688;&#49688;\&#44592;&#53440;\ILWIPOH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2003\&#54217;&#54868;&#51032;&#45840;\&#45236;&#50669;&#49436;\DATA\&#50872;&#49328;\DATA\&#54861;&#49688;&#50696;&#44221;&#48372;\YONGF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2001&#51089;&#50629;\2001&#51077;&#52272;\2001&#51312;&#45804;&#52397;\10-29&#44397;&#46020;38&#54840;&#49440;&#53685;&#47532;&#51648;&#44396;&#50724;&#47476;&#47561;&#52264;&#47196;&#49444;&#52824;&#44277;&#49324;\&#45236;&#50669;&#49436;\&#50900;&#49457;&#54861;&#48372;&#44288;\&#51088;&#47308;\&#45208;&#49328;&#51312;&#4422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hdd4\My%20Documents\PERSONAL\Q-ty-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All%20Users\Documents\&#52572;&#51333;DATA\&#51652;&#54665;&#51473;\&#45800;&#51648;&#49444;&#44228;\2005\&#49324;&#51649;1&#44396;&#50669;%20&#46020;&#49900;&#51116;&#44060;&#48156;\&#53664;&#47785;\&#52572;&#51333;&#49444;&#44228;&#46020;&#47732;\05-5-31\&#52572;&#51333;CD\&#49688;&#47049;&#49328;&#52636;&#49436;\&#45909;&#49457;&#50668;&#45824;&#50612;&#54617;&#49373;&#54876;&#4428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54532;&#47004;(PLAN)\&#52397;&#52380;\200&#48156;&#51452;\2000&#52397;&#52380;-&#45909;&#54217;&#48156;&#514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04;&#51201;&#49436;&#48260;\C\WINDOWS\Temporary%20Internet%20Files\Content.IE5\WFUDU92F\&#49888;&#53468;&#48177;\&#54788;&#51109;&#49444;&#47749;&#49436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\D\WINDOWS\Personal\&#44396;&#50516;&#51473;&#54617;&#44368;\&#49688;&#47049;&#51665;&#44228;&#54364;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unzipped\1&#44277;&#44396;&#44277;&#45236;&#50669;\&#51204;&#44592;&#44228;&#51109;\&#54032;&#51221;&#5436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1\d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868;&#51452;&#51076;\C\&#49444;&#44228;&#51652;&#54665;&#51473;\M.B.C%20&#51032;&#51221;&#48512;%20(&#49884;&#48169;&#49436;,&#48372;&#44256;&#49436;)\010425(&#51228;&#52636;)\&#49436;&#50896;&#44592;&#49328;(010416)\&#49884;&#48169;&#49436;,&#44204;&#51201;&#49436;\&#45824;&#48169;\Lee-&#44228;&#54925;\&#45824;&#44396;&#54617;&#49373;&#54924;&#44288;\&#53000;&#47084;&#47532;&#45236;&#50669;\&#53000;&#47084;&#47532;-&#45236;&#50669;&#4943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7564;\D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My%20Documents\2002&#45236;&#50669;&#49436;\&#48177;&#49437;&#52488;&#51473;\&#48177;&#49437;&#52488;&#46321;&#54617;&#44368;&#51312;&#44221;&#45236;&#50669;&#4943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1076;&#54788;&#50725;\2000&#45380;\&#51064;&#50577;&#51228;\&#51064;&#50577;&#44277;&#45236;&#5066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47924;&#50896;APT\&#48512;&#45824;&#51077;&#52272;\&#48512;&#45824;4-1(&#54805;&#53952;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49692;\&#53804;&#52272;&#45236;&#50669;&#49436;\&#48337;&#54036;&#51060;\&#44608;&#48337;&#49692;\KBS\&#51077;&#52272;&#51473;\&#44305;&#50577;&#54637;\&#44305;&#50577;&#54637;%20&#53804;&#52272;\&#44305;&#50577;&#49444;&#44228;&#45236;&#50669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J&#30452;&#26448;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617;&#51652;\C\2000file\&#49436;&#49885;file\2000&#44221;&#51452;EXPO\7&#50900;file\&#46020;&#47196;&#44277;&#49324;\&#49436;&#50872;&#49884;CCTV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\98\98&#49444;&#44228;\&#51452;&#54252;&#53552;&#45328;&#50808;%201&#44060;&#49548;%20&#51204;&#47141;&#49444;&#48708;%20&#48372;&#49688;&#44277;&#49324;\&#51452;&#54252;&#53552;&#4532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16;&#53468;&#54840;\C\ex-data\&#44592;&#53440;&#51088;&#47308;\&#44221;&#50689;&#49345;&#53468;\00&#44221;&#50689;&#51201;&#4420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My%20Documents\dacom\&#50896;&#51452;~&#51228;&#52380;\&#50896;&#51452;&#52572;&#51333;\&#50696;&#49328;&#45236;~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SOFFICE\HEXCEL\&#51204;&#52384;\&#51613;&#49328;&#48320;&#44221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ocuments%20and%20Settings\sch\My%20Documents\data\excel\&#54788;&#51109;&#44288;&#47532;\&#44053;&#49436;&#44428;&#50669;\&#45236;&#50669;\mr.lee&#9756;&#9758;\&#54617;&#44368;\&#44396;&#49328;&#51473;\&#46020;&#47732;\&#45236;&#50669;&#49436;\&#49368;&#54540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49696;_&#45224;&#51221;&#54788;\&#51077;&#52272;%20&#54788;&#51109;\My%20Documents\&#51077;&#52272;%20&#54788;&#51109;\&#51452;&#44277;&#45800;&#44032;&#51068;&#44292;(0134&#48516;&#44592;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DMPRO\DOWN\999\&#51068;&#50948;&#45824;&#44032;\YES-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20166\&#44204;%20%20&#51201;\&#47784;&#46304;&#50641;&#49472;&#45936;&#51060;&#53552;\&#44204;%20%20&#51201;\&#44256;&#49549;&#46020;&#47196;\&#51473;&#48512;&#45236;&#47449;\&#51473;&#48512;&#45236;&#47449;&#44256;&#49549;%20&#51228;9&#44277;&#44396;\DATA\PLANT\&#50696;&#49328;\&#50668;&#52380;&#54840;&#50976;\216&#49892;&#50696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51204;&#44592;\&#51204;&#44592;&#45236;&#50669;&#49436;\&#54616;&#49688;&#46020;\&#48337;&#52380;&#54616;&#49688;\&#44608;&#54252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DMPRO\DOWN\999\&#51068;&#50948;&#45824;&#44032;\ILWI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51204;&#44592;\&#51204;&#44592;&#45236;&#50669;&#49436;\&#44592;&#53440;\&#51204;&#44592;&#51652;&#54616;&#45224;&#52285;(&#50872;&#49328;&#50724;&#49688;&#44288;&#44144;&#48156;&#51452;)\&#44608;&#50896;&#44600;(&#48156;&#51452;&#45236;&#50669;&#49436;&#52572;&#51333;2001.9.18)\&#44608;&#54252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DATA-DATA-DATA\&#44228;&#51109;\&#52572;&#51333;&#45236;&#50669;&#49436;(&#44592;&#51088;&#51116;)\&#44592;&#53440;\&#49436;&#50872;&#49884;(&#44397;&#49324;&#48393;,&#49345;&#46020;,&#49888;&#47548;&#48176;&#49688;&#51648;)\&#45209;&#49457;&#45824;(&#52572;&#51333;)\&#45209;&#49457;&#45824;\&#44608;&#54252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&#45824;&#44257;&#45840;&#49548;&#49688;&#47141;(2002.8.20)\2002.10(&#44228;&#51109;&#49444;&#48708;&#48736;&#51664;-&#52572;&#51333;)\&#45824;&#44257;&#49548;&#49688;&#47141;(2002.8.20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50689;&#49892;\D\hyundata\inkunbi\&#45208;&#46972;&#44552;&#50997;-&#48324;&#4602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48512;2\JHK\jhk\&#45800;&#44032;&#48372;&#50756;\'99&#45800;&#44032;&#48372;&#50756;\&#50984;&#52492;&#45800;&#4403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&#48149;&#51221;&#49688;\&#48128;&#50577;\&#48156;&#51452;&#49444;&#44228;\&#44228;&#52769;&#51228;&#50612;\&#51068;&#49345;&#44048;&#49324;&#54980;\&#48128;&#50577;&#45236;&#50669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2004-06&#54868;&#51068;\2006-&#46020;&#54868;\&#49888;-&#54620;&#48169;&#49328;&#50629;&#45800;&#51648;\&#54620;&#48169;&#49457;&#44284;&#47932;\2006-7\&#45236;&#50669;&#49436;\&#45236;&#50669;&#49436;(&#49324;&#44553;&#51228;&#50808;)\&#54620;&#48169;&#45236;&#50669;&#49436;&#48143;&#49688;&#4704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D\1999\EXCEL\&#44305;&#51452;&#51204;&#52264;&#49440;\&#52832;&#44257;3\PUMPST~1\&#48516;&#45817;&#51204;&#4459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TEAM-5\My%20Documents\dacom\&#50896;&#51452;~&#51228;&#52380;\&#50896;&#51452;&#52572;&#51333;\&#53685;&#51068;&#51068;&#50948;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7564;\D\work2002\&#54868;&#48513;&#45840;\&#51060;&#51652;&#54840;030225\&#52280;&#44256;&#46020;&#47732;\&#53456;&#51652;&#45840;\&#45225;&#54408;&#49884;&#51088;&#47308;\&#45236;&#50669;\&#53456;&#51652;&#51204;&#50689;\&#53456;&#51652;&#51204;&#5068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1076;&#54788;&#50725;\2001&#45380;\&#44049;&#5164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437;&#51473;\&#50640;&#45320;&#51648;&#49324;&#50629;&#48512;\LIM\&#51068;&#50948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m\97\97&#49444;&#44228;\&#51312;&#52264;&#51109;&#50808;\&#51204;&#47141;&#49444;&#4422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24;&#51109;&#45784;\&#51088;&#47308;&#48372;&#44288;%20(e)\&#44264;&#54532;&#51109;&#44204;&#51201;&#49436;&#52384;\090312%20&#49888;&#50644;&#48149;%20&#47532;&#51312;&#53944;\090820%20&#49888;&#50532;&#48149;%202&#52264;%20&#49444;&#44228;\&#54620;&#44397;&#50528;&#45768;\&#51089;&#50629;\&#49436;&#479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EP0618"/>
      <sheetName val="내역서"/>
      <sheetName val="I一般比"/>
      <sheetName val="J直材4"/>
      <sheetName val="노임-컨벤션 Audio"/>
      <sheetName val="노임-컨벤션 Video"/>
      <sheetName val="RESOURCE"/>
      <sheetName val="갑지"/>
      <sheetName val="수압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설직재-1"/>
      <sheetName val="단가"/>
      <sheetName val="200"/>
      <sheetName val="공통자료"/>
      <sheetName val="단가 "/>
      <sheetName val="일위대가 (PM)"/>
      <sheetName val="노임"/>
      <sheetName val="Baby일위대가"/>
      <sheetName val="산출2-기기동력"/>
      <sheetName val="산출3-유도등"/>
      <sheetName val="산출2-동력"/>
      <sheetName val="산출2-피뢰침"/>
      <sheetName val="덤프"/>
      <sheetName val="금액내역서"/>
      <sheetName val="40총괄"/>
      <sheetName val="40집계"/>
      <sheetName val="공사비집계"/>
      <sheetName val="단면 (2)"/>
      <sheetName val="__"/>
      <sheetName val="수량이동"/>
      <sheetName val="BOX 본체"/>
      <sheetName val="당초"/>
      <sheetName val="노임단가"/>
      <sheetName val="제직재"/>
      <sheetName val="여과지동"/>
      <sheetName val="기초자료"/>
      <sheetName val="공사비예산서(토목분)"/>
      <sheetName val="간선계산"/>
      <sheetName val="일위대가(계측기설치)"/>
      <sheetName val="S003031"/>
      <sheetName val="골조시행"/>
      <sheetName val="견적990322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비"/>
      <sheetName val="원가계산서"/>
      <sheetName val="내역서"/>
      <sheetName val="일위(전기)"/>
      <sheetName val="단가"/>
      <sheetName val="목록"/>
      <sheetName val="기계경비2"/>
      <sheetName val="직영비"/>
      <sheetName val="인건비"/>
      <sheetName val="산근"/>
      <sheetName val="기계경비1"/>
      <sheetName val="일위(발전)"/>
      <sheetName val="단가(발전)"/>
      <sheetName val="WORK"/>
      <sheetName val="일위대가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총괄내역서"/>
      <sheetName val="노임단가"/>
      <sheetName val="단가산출서"/>
      <sheetName val="노임"/>
      <sheetName val="총괄내역"/>
      <sheetName val="Sheet1"/>
      <sheetName val="정부노임단가"/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</sheetNames>
    <sheetDataSet>
      <sheetData sheetId="0"/>
      <sheetData sheetId="1"/>
      <sheetData sheetId="2">
        <row r="6">
          <cell r="A6" t="str">
            <v>3</v>
          </cell>
          <cell r="B6" t="str">
            <v>건축목공</v>
          </cell>
          <cell r="C6">
            <v>63888</v>
          </cell>
          <cell r="D6" t="str">
            <v>68</v>
          </cell>
          <cell r="E6" t="str">
            <v>내선전공</v>
          </cell>
          <cell r="F6">
            <v>48079</v>
          </cell>
        </row>
        <row r="7">
          <cell r="A7" t="str">
            <v>4</v>
          </cell>
          <cell r="B7" t="str">
            <v>형틀목공</v>
          </cell>
          <cell r="C7">
            <v>62381</v>
          </cell>
          <cell r="D7" t="str">
            <v>69</v>
          </cell>
          <cell r="E7" t="str">
            <v>특고압케이블전공</v>
          </cell>
          <cell r="F7">
            <v>103937</v>
          </cell>
        </row>
        <row r="8">
          <cell r="A8" t="str">
            <v>5</v>
          </cell>
          <cell r="B8" t="str">
            <v>창호목공</v>
          </cell>
          <cell r="C8">
            <v>55718</v>
          </cell>
          <cell r="D8" t="str">
            <v>70</v>
          </cell>
          <cell r="E8" t="str">
            <v>고압케이블전공</v>
          </cell>
          <cell r="F8">
            <v>67955</v>
          </cell>
        </row>
        <row r="9">
          <cell r="A9" t="str">
            <v>6</v>
          </cell>
          <cell r="B9" t="str">
            <v>철골공</v>
          </cell>
          <cell r="C9">
            <v>60700</v>
          </cell>
          <cell r="D9" t="str">
            <v>71</v>
          </cell>
          <cell r="E9" t="str">
            <v>저압케이블전공</v>
          </cell>
          <cell r="F9">
            <v>60999</v>
          </cell>
        </row>
        <row r="10">
          <cell r="A10" t="str">
            <v>7</v>
          </cell>
          <cell r="B10" t="str">
            <v>철공</v>
          </cell>
          <cell r="C10">
            <v>60682</v>
          </cell>
          <cell r="D10" t="str">
            <v>72</v>
          </cell>
          <cell r="E10" t="str">
            <v>철도신호공</v>
          </cell>
          <cell r="F10">
            <v>81310</v>
          </cell>
        </row>
        <row r="11">
          <cell r="A11" t="str">
            <v>8</v>
          </cell>
          <cell r="B11" t="str">
            <v>철근공</v>
          </cell>
          <cell r="C11">
            <v>64665</v>
          </cell>
          <cell r="D11" t="str">
            <v>73</v>
          </cell>
          <cell r="E11" t="str">
            <v>계장공</v>
          </cell>
          <cell r="F11">
            <v>57774</v>
          </cell>
        </row>
        <row r="12">
          <cell r="A12" t="str">
            <v>9</v>
          </cell>
          <cell r="B12" t="str">
            <v>철판공</v>
          </cell>
          <cell r="C12">
            <v>61447</v>
          </cell>
          <cell r="D12" t="str">
            <v>74</v>
          </cell>
          <cell r="E12" t="str">
            <v>통신외선공</v>
          </cell>
          <cell r="F12">
            <v>78603</v>
          </cell>
        </row>
        <row r="13">
          <cell r="A13" t="str">
            <v>10</v>
          </cell>
          <cell r="B13" t="str">
            <v>셔터공</v>
          </cell>
          <cell r="C13" t="str">
            <v>-</v>
          </cell>
          <cell r="D13" t="str">
            <v>75</v>
          </cell>
          <cell r="E13" t="str">
            <v>통신설비공</v>
          </cell>
          <cell r="F13">
            <v>67740</v>
          </cell>
        </row>
        <row r="14">
          <cell r="A14" t="str">
            <v>11</v>
          </cell>
          <cell r="B14" t="str">
            <v>샷시공</v>
          </cell>
          <cell r="C14">
            <v>55655</v>
          </cell>
          <cell r="D14" t="str">
            <v>76</v>
          </cell>
          <cell r="E14" t="str">
            <v>통신내선공</v>
          </cell>
          <cell r="F14">
            <v>61107</v>
          </cell>
        </row>
        <row r="15">
          <cell r="A15" t="str">
            <v>12</v>
          </cell>
          <cell r="B15" t="str">
            <v>절단공</v>
          </cell>
          <cell r="C15">
            <v>58164</v>
          </cell>
          <cell r="D15" t="str">
            <v>77</v>
          </cell>
          <cell r="E15" t="str">
            <v>통신케이블공</v>
          </cell>
          <cell r="F15">
            <v>81640</v>
          </cell>
        </row>
        <row r="16">
          <cell r="A16" t="str">
            <v>13</v>
          </cell>
          <cell r="B16" t="str">
            <v>석공</v>
          </cell>
          <cell r="C16">
            <v>66104</v>
          </cell>
          <cell r="D16" t="str">
            <v>78</v>
          </cell>
          <cell r="E16" t="str">
            <v>무선안테나공</v>
          </cell>
          <cell r="F16">
            <v>94904</v>
          </cell>
        </row>
        <row r="17">
          <cell r="A17" t="str">
            <v>14</v>
          </cell>
          <cell r="B17" t="str">
            <v>특수비계공(15m이상)</v>
          </cell>
          <cell r="C17">
            <v>69820</v>
          </cell>
          <cell r="D17" t="str">
            <v>79</v>
          </cell>
          <cell r="E17" t="str">
            <v>수작업반장</v>
          </cell>
          <cell r="F17" t="str">
            <v>-</v>
          </cell>
        </row>
        <row r="18">
          <cell r="A18" t="str">
            <v>15</v>
          </cell>
          <cell r="B18" t="str">
            <v>비계공(15m이하)</v>
          </cell>
          <cell r="C18">
            <v>66225</v>
          </cell>
          <cell r="D18" t="str">
            <v>80</v>
          </cell>
          <cell r="E18" t="str">
            <v>작업반장</v>
          </cell>
          <cell r="F18">
            <v>55210</v>
          </cell>
        </row>
        <row r="19">
          <cell r="A19" t="str">
            <v>16</v>
          </cell>
          <cell r="B19" t="str">
            <v>등발공(터널)</v>
          </cell>
          <cell r="C19">
            <v>59084</v>
          </cell>
          <cell r="D19" t="str">
            <v>81</v>
          </cell>
          <cell r="E19" t="str">
            <v>목도</v>
          </cell>
          <cell r="F19">
            <v>61735</v>
          </cell>
        </row>
        <row r="20">
          <cell r="A20" t="str">
            <v>17</v>
          </cell>
          <cell r="B20" t="str">
            <v>조적공</v>
          </cell>
          <cell r="C20">
            <v>56120</v>
          </cell>
          <cell r="D20" t="str">
            <v>82</v>
          </cell>
          <cell r="E20" t="str">
            <v>조력공</v>
          </cell>
          <cell r="F20">
            <v>39745</v>
          </cell>
        </row>
        <row r="21">
          <cell r="A21" t="str">
            <v>18</v>
          </cell>
          <cell r="B21" t="str">
            <v>치장벽돌공</v>
          </cell>
          <cell r="C21">
            <v>60632</v>
          </cell>
          <cell r="D21" t="str">
            <v>83</v>
          </cell>
          <cell r="E21" t="str">
            <v>특별인부</v>
          </cell>
          <cell r="F21">
            <v>48996</v>
          </cell>
        </row>
        <row r="22">
          <cell r="A22" t="str">
            <v>19</v>
          </cell>
          <cell r="B22" t="str">
            <v>벽돌(블럭)제작공</v>
          </cell>
          <cell r="C22">
            <v>55205</v>
          </cell>
          <cell r="D22" t="str">
            <v>84</v>
          </cell>
          <cell r="E22" t="str">
            <v>보통인부</v>
          </cell>
          <cell r="F22">
            <v>33323</v>
          </cell>
        </row>
        <row r="23">
          <cell r="A23" t="str">
            <v>20</v>
          </cell>
          <cell r="B23" t="str">
            <v>연돌공</v>
          </cell>
          <cell r="C23" t="str">
            <v>-</v>
          </cell>
          <cell r="D23" t="str">
            <v>85</v>
          </cell>
          <cell r="E23" t="str">
            <v>중기운전기사</v>
          </cell>
          <cell r="F23" t="str">
            <v>-</v>
          </cell>
        </row>
        <row r="24">
          <cell r="A24" t="str">
            <v>21</v>
          </cell>
          <cell r="B24" t="str">
            <v>미장공</v>
          </cell>
          <cell r="C24">
            <v>58995</v>
          </cell>
          <cell r="D24" t="str">
            <v>86</v>
          </cell>
          <cell r="E24" t="str">
            <v>중기조장</v>
          </cell>
          <cell r="F24" t="str">
            <v>-</v>
          </cell>
        </row>
        <row r="25">
          <cell r="A25" t="str">
            <v>22</v>
          </cell>
          <cell r="B25" t="str">
            <v>방수공</v>
          </cell>
          <cell r="C25">
            <v>49182</v>
          </cell>
          <cell r="D25" t="str">
            <v>87</v>
          </cell>
          <cell r="E25" t="str">
            <v>운전사(운반차)</v>
          </cell>
          <cell r="F25">
            <v>51326</v>
          </cell>
        </row>
        <row r="26">
          <cell r="A26" t="str">
            <v>23</v>
          </cell>
          <cell r="B26" t="str">
            <v>타일공</v>
          </cell>
          <cell r="C26">
            <v>59268</v>
          </cell>
          <cell r="D26" t="str">
            <v>88</v>
          </cell>
          <cell r="E26" t="str">
            <v>운전사(기계)</v>
          </cell>
          <cell r="F26">
            <v>47548</v>
          </cell>
        </row>
        <row r="27">
          <cell r="A27" t="str">
            <v>24</v>
          </cell>
          <cell r="B27" t="str">
            <v>줄눈공</v>
          </cell>
          <cell r="C27">
            <v>57286</v>
          </cell>
          <cell r="D27" t="str">
            <v>89</v>
          </cell>
          <cell r="E27" t="str">
            <v>중기운전조수</v>
          </cell>
          <cell r="F27" t="str">
            <v>-</v>
          </cell>
        </row>
        <row r="28">
          <cell r="A28" t="str">
            <v>25</v>
          </cell>
          <cell r="B28" t="str">
            <v>연마공</v>
          </cell>
          <cell r="C28">
            <v>61143</v>
          </cell>
          <cell r="D28" t="str">
            <v>90</v>
          </cell>
          <cell r="E28" t="str">
            <v>고급선원</v>
          </cell>
          <cell r="F28">
            <v>67061</v>
          </cell>
        </row>
        <row r="29">
          <cell r="A29" t="str">
            <v>26</v>
          </cell>
          <cell r="B29" t="str">
            <v>콘크리트공</v>
          </cell>
          <cell r="C29">
            <v>61529</v>
          </cell>
          <cell r="D29" t="str">
            <v>91</v>
          </cell>
          <cell r="E29" t="str">
            <v>보통선원</v>
          </cell>
          <cell r="F29">
            <v>52777</v>
          </cell>
        </row>
        <row r="30">
          <cell r="A30" t="str">
            <v>27</v>
          </cell>
          <cell r="B30" t="str">
            <v>바이브레이터공</v>
          </cell>
          <cell r="C30" t="str">
            <v>-</v>
          </cell>
          <cell r="D30" t="str">
            <v>92</v>
          </cell>
          <cell r="E30" t="str">
            <v>선부</v>
          </cell>
          <cell r="F30">
            <v>41914</v>
          </cell>
        </row>
        <row r="31">
          <cell r="A31" t="str">
            <v>28</v>
          </cell>
          <cell r="B31" t="str">
            <v>보일러공</v>
          </cell>
          <cell r="C31">
            <v>48055</v>
          </cell>
          <cell r="D31" t="str">
            <v>93</v>
          </cell>
          <cell r="E31" t="str">
            <v>준설선선장</v>
          </cell>
          <cell r="F31">
            <v>83294</v>
          </cell>
        </row>
        <row r="32">
          <cell r="A32" t="str">
            <v>29</v>
          </cell>
          <cell r="B32" t="str">
            <v>배관공</v>
          </cell>
          <cell r="C32">
            <v>47788</v>
          </cell>
          <cell r="D32" t="str">
            <v>94</v>
          </cell>
          <cell r="E32" t="str">
            <v>준설선기관장</v>
          </cell>
          <cell r="F32">
            <v>72765</v>
          </cell>
        </row>
        <row r="33">
          <cell r="A33" t="str">
            <v>30</v>
          </cell>
          <cell r="B33" t="str">
            <v>온돌공</v>
          </cell>
          <cell r="C33" t="str">
            <v>-</v>
          </cell>
          <cell r="D33" t="str">
            <v>95</v>
          </cell>
          <cell r="E33" t="str">
            <v>준설선기관사</v>
          </cell>
          <cell r="F33">
            <v>62094</v>
          </cell>
        </row>
        <row r="34">
          <cell r="A34" t="str">
            <v>31</v>
          </cell>
          <cell r="B34" t="str">
            <v>위생공</v>
          </cell>
          <cell r="C34">
            <v>47747</v>
          </cell>
          <cell r="D34" t="str">
            <v>96</v>
          </cell>
          <cell r="E34" t="str">
            <v>준설선운전사</v>
          </cell>
          <cell r="F34">
            <v>63045</v>
          </cell>
        </row>
        <row r="35">
          <cell r="A35" t="str">
            <v>32</v>
          </cell>
          <cell r="B35" t="str">
            <v>보온공</v>
          </cell>
          <cell r="C35">
            <v>49300</v>
          </cell>
          <cell r="D35" t="str">
            <v>97</v>
          </cell>
          <cell r="E35" t="str">
            <v>준설선전기사</v>
          </cell>
          <cell r="F35">
            <v>62792</v>
          </cell>
        </row>
        <row r="36">
          <cell r="A36" t="str">
            <v>33</v>
          </cell>
          <cell r="B36" t="str">
            <v>도장공</v>
          </cell>
          <cell r="C36">
            <v>53130</v>
          </cell>
          <cell r="D36" t="str">
            <v>98</v>
          </cell>
          <cell r="E36" t="str">
            <v>기계설치공</v>
          </cell>
          <cell r="F36">
            <v>52976</v>
          </cell>
        </row>
        <row r="37">
          <cell r="A37" t="str">
            <v>34</v>
          </cell>
          <cell r="B37" t="str">
            <v>내장공</v>
          </cell>
          <cell r="C37">
            <v>56336</v>
          </cell>
          <cell r="D37" t="str">
            <v>99</v>
          </cell>
          <cell r="E37" t="str">
            <v>기계공</v>
          </cell>
          <cell r="F37">
            <v>51297</v>
          </cell>
        </row>
        <row r="38">
          <cell r="A38" t="str">
            <v>35</v>
          </cell>
          <cell r="B38" t="str">
            <v>도배공</v>
          </cell>
          <cell r="C38">
            <v>55621</v>
          </cell>
          <cell r="D38" t="str">
            <v>100</v>
          </cell>
          <cell r="E38" t="str">
            <v>선반공</v>
          </cell>
          <cell r="F38" t="str">
            <v>-</v>
          </cell>
        </row>
        <row r="39">
          <cell r="A39" t="str">
            <v>36</v>
          </cell>
          <cell r="B39" t="str">
            <v>아스타일공</v>
          </cell>
          <cell r="C39" t="str">
            <v>-</v>
          </cell>
          <cell r="D39" t="str">
            <v>101</v>
          </cell>
          <cell r="E39" t="str">
            <v>정비공</v>
          </cell>
          <cell r="F39" t="str">
            <v>-</v>
          </cell>
        </row>
        <row r="40">
          <cell r="A40" t="str">
            <v>37</v>
          </cell>
          <cell r="B40" t="str">
            <v>기와공</v>
          </cell>
          <cell r="C40" t="str">
            <v>-</v>
          </cell>
          <cell r="D40" t="str">
            <v>102</v>
          </cell>
          <cell r="E40" t="str">
            <v>벨트콘베어작업공</v>
          </cell>
          <cell r="F40" t="str">
            <v>-</v>
          </cell>
        </row>
        <row r="41">
          <cell r="A41" t="str">
            <v>38</v>
          </cell>
          <cell r="B41" t="str">
            <v>슬레이트공</v>
          </cell>
          <cell r="C41" t="str">
            <v>-</v>
          </cell>
          <cell r="D41" t="str">
            <v>103</v>
          </cell>
          <cell r="E41" t="str">
            <v>현도사</v>
          </cell>
          <cell r="F41">
            <v>60150</v>
          </cell>
        </row>
        <row r="42">
          <cell r="A42" t="str">
            <v>39</v>
          </cell>
          <cell r="B42" t="str">
            <v>화약취급공</v>
          </cell>
          <cell r="C42">
            <v>70722</v>
          </cell>
          <cell r="D42" t="str">
            <v>104</v>
          </cell>
          <cell r="E42" t="str">
            <v>제도사</v>
          </cell>
          <cell r="F42">
            <v>45300</v>
          </cell>
        </row>
        <row r="43">
          <cell r="A43" t="str">
            <v>40</v>
          </cell>
          <cell r="B43" t="str">
            <v>착암공</v>
          </cell>
          <cell r="C43">
            <v>49906</v>
          </cell>
          <cell r="D43" t="str">
            <v>105</v>
          </cell>
          <cell r="E43" t="str">
            <v>시험사1급</v>
          </cell>
          <cell r="F43">
            <v>50020</v>
          </cell>
        </row>
        <row r="44">
          <cell r="A44" t="str">
            <v>41</v>
          </cell>
          <cell r="B44" t="str">
            <v>보안공</v>
          </cell>
          <cell r="C44">
            <v>40511</v>
          </cell>
          <cell r="D44" t="str">
            <v>106</v>
          </cell>
          <cell r="E44" t="str">
            <v>시험사2급</v>
          </cell>
          <cell r="F44">
            <v>43794</v>
          </cell>
        </row>
        <row r="45">
          <cell r="A45" t="str">
            <v>42</v>
          </cell>
          <cell r="B45" t="str">
            <v>포장공</v>
          </cell>
          <cell r="C45">
            <v>61600</v>
          </cell>
          <cell r="D45" t="str">
            <v>107</v>
          </cell>
          <cell r="E45" t="str">
            <v>시험사3급</v>
          </cell>
          <cell r="F45" t="str">
            <v>-</v>
          </cell>
        </row>
        <row r="46">
          <cell r="A46" t="str">
            <v>43</v>
          </cell>
          <cell r="B46" t="str">
            <v>포설공</v>
          </cell>
          <cell r="C46">
            <v>53542</v>
          </cell>
          <cell r="D46" t="str">
            <v>108</v>
          </cell>
          <cell r="E46" t="str">
            <v>시험사4급</v>
          </cell>
          <cell r="F46" t="str">
            <v>-</v>
          </cell>
        </row>
        <row r="47">
          <cell r="A47" t="str">
            <v>44</v>
          </cell>
          <cell r="B47" t="str">
            <v>궤도공</v>
          </cell>
          <cell r="C47">
            <v>53982</v>
          </cell>
          <cell r="D47" t="str">
            <v>109</v>
          </cell>
          <cell r="E47" t="str">
            <v>시험보조사</v>
          </cell>
          <cell r="F47">
            <v>29340</v>
          </cell>
        </row>
        <row r="48">
          <cell r="A48" t="str">
            <v>45</v>
          </cell>
          <cell r="B48" t="str">
            <v>용접공(철도)</v>
          </cell>
          <cell r="C48">
            <v>61831</v>
          </cell>
          <cell r="D48" t="str">
            <v>110</v>
          </cell>
          <cell r="E48" t="str">
            <v>유리공</v>
          </cell>
          <cell r="F48">
            <v>57521</v>
          </cell>
        </row>
        <row r="49">
          <cell r="A49" t="str">
            <v>46</v>
          </cell>
          <cell r="B49" t="str">
            <v>잠수부</v>
          </cell>
          <cell r="C49">
            <v>90328</v>
          </cell>
          <cell r="D49" t="str">
            <v>111</v>
          </cell>
          <cell r="E49" t="str">
            <v>함석공</v>
          </cell>
          <cell r="F49">
            <v>58194</v>
          </cell>
        </row>
        <row r="50">
          <cell r="A50" t="str">
            <v>47</v>
          </cell>
          <cell r="B50" t="str">
            <v>잠함공</v>
          </cell>
          <cell r="C50" t="str">
            <v>-</v>
          </cell>
          <cell r="D50" t="str">
            <v>112</v>
          </cell>
          <cell r="E50" t="str">
            <v>용접공(일반)</v>
          </cell>
          <cell r="F50">
            <v>59532</v>
          </cell>
        </row>
        <row r="51">
          <cell r="A51" t="str">
            <v>48</v>
          </cell>
          <cell r="B51" t="str">
            <v>보링공(지질조사)</v>
          </cell>
          <cell r="C51">
            <v>50970</v>
          </cell>
          <cell r="D51" t="str">
            <v>113</v>
          </cell>
          <cell r="E51" t="str">
            <v>리벳공</v>
          </cell>
          <cell r="F51" t="str">
            <v>-</v>
          </cell>
        </row>
        <row r="52">
          <cell r="A52" t="str">
            <v>49</v>
          </cell>
          <cell r="B52" t="str">
            <v>우물공</v>
          </cell>
          <cell r="C52" t="str">
            <v>-</v>
          </cell>
          <cell r="D52" t="str">
            <v>114</v>
          </cell>
          <cell r="E52" t="str">
            <v>루핑공</v>
          </cell>
          <cell r="F52" t="str">
            <v>-</v>
          </cell>
        </row>
        <row r="53">
          <cell r="A53" t="str">
            <v>50</v>
          </cell>
          <cell r="B53" t="str">
            <v>영림기사</v>
          </cell>
          <cell r="C53" t="str">
            <v>-</v>
          </cell>
          <cell r="D53" t="str">
            <v>115</v>
          </cell>
          <cell r="E53" t="str">
            <v>덕트공</v>
          </cell>
          <cell r="F53">
            <v>48376</v>
          </cell>
        </row>
        <row r="54">
          <cell r="A54" t="str">
            <v>51</v>
          </cell>
          <cell r="B54" t="str">
            <v>조경공</v>
          </cell>
          <cell r="C54">
            <v>53931</v>
          </cell>
          <cell r="D54" t="str">
            <v>116</v>
          </cell>
          <cell r="E54" t="str">
            <v>대장공</v>
          </cell>
          <cell r="F54" t="str">
            <v>-</v>
          </cell>
        </row>
        <row r="55">
          <cell r="A55" t="str">
            <v>52</v>
          </cell>
          <cell r="B55" t="str">
            <v>벌목공</v>
          </cell>
          <cell r="C55">
            <v>59480</v>
          </cell>
          <cell r="D55" t="str">
            <v>117</v>
          </cell>
          <cell r="E55" t="str">
            <v>활석공</v>
          </cell>
          <cell r="F55">
            <v>61149</v>
          </cell>
        </row>
        <row r="56">
          <cell r="A56" t="str">
            <v>53</v>
          </cell>
          <cell r="B56" t="str">
            <v>조림인부</v>
          </cell>
          <cell r="C56">
            <v>43582</v>
          </cell>
          <cell r="D56" t="str">
            <v>118</v>
          </cell>
          <cell r="E56" t="str">
            <v>제철 측르공</v>
          </cell>
          <cell r="F56">
            <v>91162</v>
          </cell>
        </row>
        <row r="57">
          <cell r="A57" t="str">
            <v>54</v>
          </cell>
          <cell r="B57" t="str">
            <v>플랜트기계설치공</v>
          </cell>
          <cell r="C57">
            <v>61529</v>
          </cell>
          <cell r="D57" t="str">
            <v>119</v>
          </cell>
          <cell r="E57" t="str">
            <v>양생공</v>
          </cell>
          <cell r="F57" t="str">
            <v>-</v>
          </cell>
        </row>
        <row r="58">
          <cell r="A58" t="str">
            <v>55</v>
          </cell>
          <cell r="B58" t="str">
            <v>플랜트특수용접공</v>
          </cell>
          <cell r="C58">
            <v>91094</v>
          </cell>
          <cell r="D58" t="str">
            <v>120</v>
          </cell>
          <cell r="E58" t="str">
            <v>계령공</v>
          </cell>
          <cell r="F58" t="str">
            <v>-</v>
          </cell>
        </row>
        <row r="59">
          <cell r="A59" t="str">
            <v>56</v>
          </cell>
          <cell r="B59" t="str">
            <v>플랜트용접공</v>
          </cell>
          <cell r="C59">
            <v>61564</v>
          </cell>
          <cell r="D59" t="str">
            <v>121</v>
          </cell>
          <cell r="E59" t="str">
            <v>모래분사공</v>
          </cell>
          <cell r="F59" t="str">
            <v>-</v>
          </cell>
        </row>
        <row r="60">
          <cell r="A60" t="str">
            <v>57</v>
          </cell>
          <cell r="B60" t="str">
            <v>플랜트배관공</v>
          </cell>
          <cell r="C60">
            <v>65803</v>
          </cell>
          <cell r="D60" t="str">
            <v>122</v>
          </cell>
          <cell r="E60" t="str">
            <v>사공(배포함)</v>
          </cell>
          <cell r="F60" t="str">
            <v>-</v>
          </cell>
        </row>
        <row r="61">
          <cell r="A61" t="str">
            <v>58</v>
          </cell>
          <cell r="B61" t="str">
            <v>플랜트제관공</v>
          </cell>
          <cell r="C61">
            <v>56205</v>
          </cell>
          <cell r="D61" t="str">
            <v>123</v>
          </cell>
          <cell r="E61" t="str">
            <v>마부(우마차포함)</v>
          </cell>
          <cell r="F61" t="str">
            <v>-</v>
          </cell>
        </row>
        <row r="62">
          <cell r="A62" t="str">
            <v>59</v>
          </cell>
          <cell r="B62" t="str">
            <v>시공측량사</v>
          </cell>
          <cell r="C62">
            <v>50942</v>
          </cell>
          <cell r="D62" t="str">
            <v>124</v>
          </cell>
          <cell r="E62" t="str">
            <v>제재공</v>
          </cell>
          <cell r="F62" t="str">
            <v>-</v>
          </cell>
        </row>
        <row r="63">
          <cell r="A63" t="str">
            <v>60</v>
          </cell>
          <cell r="B63" t="str">
            <v>시공측량사조수</v>
          </cell>
          <cell r="C63">
            <v>36017</v>
          </cell>
          <cell r="D63" t="str">
            <v>125</v>
          </cell>
          <cell r="E63" t="str">
            <v>철도궤도공</v>
          </cell>
          <cell r="F63" t="str">
            <v>-</v>
          </cell>
        </row>
        <row r="64">
          <cell r="A64" t="str">
            <v>61</v>
          </cell>
          <cell r="B64" t="str">
            <v>측부</v>
          </cell>
          <cell r="C64">
            <v>29586</v>
          </cell>
          <cell r="D64" t="str">
            <v>126</v>
          </cell>
          <cell r="E64" t="str">
            <v>지적기사 1급</v>
          </cell>
          <cell r="F64">
            <v>88602</v>
          </cell>
        </row>
        <row r="65">
          <cell r="A65" t="str">
            <v>62</v>
          </cell>
          <cell r="B65" t="str">
            <v>검조부</v>
          </cell>
          <cell r="C65" t="str">
            <v>-</v>
          </cell>
          <cell r="D65" t="str">
            <v>127</v>
          </cell>
          <cell r="E65" t="str">
            <v>지적기사 2급</v>
          </cell>
          <cell r="F65">
            <v>72461</v>
          </cell>
        </row>
        <row r="66">
          <cell r="A66" t="str">
            <v>63</v>
          </cell>
          <cell r="B66" t="str">
            <v>송전전공</v>
          </cell>
          <cell r="C66">
            <v>205591</v>
          </cell>
          <cell r="D66" t="str">
            <v>128</v>
          </cell>
          <cell r="E66" t="str">
            <v>지적기능사 1급</v>
          </cell>
          <cell r="F66">
            <v>49865</v>
          </cell>
        </row>
        <row r="67">
          <cell r="A67" t="str">
            <v>64</v>
          </cell>
          <cell r="B67" t="str">
            <v>송전활선전공</v>
          </cell>
          <cell r="C67">
            <v>238947</v>
          </cell>
          <cell r="D67" t="str">
            <v>129</v>
          </cell>
          <cell r="E67" t="str">
            <v>지적기능사 2급</v>
          </cell>
          <cell r="F67">
            <v>33860</v>
          </cell>
        </row>
        <row r="68">
          <cell r="A68" t="str">
            <v>65</v>
          </cell>
          <cell r="B68" t="str">
            <v>배전전공</v>
          </cell>
          <cell r="C68">
            <v>183689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(1)"/>
      <sheetName val="총철근량집계표(2)"/>
      <sheetName val="토공집계표"/>
      <sheetName val="건축구조물토공집계표"/>
      <sheetName val="토적집계표"/>
      <sheetName val="토적표"/>
      <sheetName val="몰탈"/>
      <sheetName val="포장공수량집계표"/>
      <sheetName val="칼라아스콘포장(회색)"/>
      <sheetName val="칼라아스콘포장(암적색)"/>
      <sheetName val="칼라아스콘포장(암갈색)"/>
      <sheetName val="칼라아스콘포장(녹색)"/>
      <sheetName val="고압블럭(T=6CM)"/>
      <sheetName val="보차도경계석(150-170-200)"/>
      <sheetName val="보도경계블럭"/>
      <sheetName val="L형측구"/>
      <sheetName val="감속턱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PIT평균깊이"/>
      <sheetName val="우수공흄관평균깊이"/>
      <sheetName val="우수맨홀(D900)"/>
      <sheetName val="우수맨홀(D1200)"/>
      <sheetName val="PIT"/>
      <sheetName val="집수정"/>
      <sheetName val="홈통받이"/>
      <sheetName val="빗물받이(910-510-410)"/>
      <sheetName val="빗물받이(600-510-410)"/>
      <sheetName val="플륨관"/>
      <sheetName val="원심력철근관(D300) "/>
      <sheetName val="원심력철근관(D450)"/>
      <sheetName val="홈통받이연락관"/>
      <sheetName val="빗물받이연락관"/>
      <sheetName val="집수정연락관"/>
      <sheetName val="우수관보호공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600-510-410)"/>
      <sheetName val="오수원심력철근관(D300)"/>
      <sheetName val="오수받이연락관"/>
      <sheetName val="오수관보호공"/>
      <sheetName val="상수도공수량집계표"/>
      <sheetName val="상수도공철근량집계표"/>
      <sheetName val="제수변실(1.40-1.80)"/>
      <sheetName val="주철관(D32)"/>
      <sheetName val="주철관(D150)"/>
      <sheetName val="공동구공수량집계표"/>
      <sheetName val="공동구공철근량집계표"/>
      <sheetName val="공동구(1.80-1.80)"/>
      <sheetName val="흙막이평면"/>
      <sheetName val="흙막이토공(1)"/>
      <sheetName val="흙막이토공(2)"/>
      <sheetName val="흙막이토공(3)"/>
      <sheetName val="흙막이토공(4)"/>
      <sheetName val="흙막이공총수량집계표"/>
      <sheetName val="흙막이수량집계표(LINE-A)"/>
      <sheetName val="흙막이(LINE-A)"/>
      <sheetName val="흙막이수량집계표(LINE-B)"/>
      <sheetName val="흙막이(LINE-B)"/>
      <sheetName val="집수정(600-7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P4">
            <v>790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수량산출"/>
      <sheetName val="여과지동"/>
      <sheetName val="기초자료"/>
      <sheetName val="호표"/>
      <sheetName val="서울시CCTV"/>
      <sheetName val="공사비"/>
      <sheetName val="신우"/>
      <sheetName val="터널조도"/>
      <sheetName val="일위대가"/>
      <sheetName val="I一般比"/>
      <sheetName val="실행내역서 "/>
      <sheetName val="보도경계블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"/>
      <sheetName val="대비1"/>
      <sheetName val="대비2"/>
      <sheetName val="직재"/>
    </sheetNames>
    <sheetDataSet>
      <sheetData sheetId="0" refreshError="1"/>
      <sheetData sheetId="1"/>
      <sheetData sheetId="2"/>
      <sheetData sheetId="3" refreshError="1">
        <row r="25">
          <cell r="D25">
            <v>0.92334290422656751</v>
          </cell>
        </row>
      </sheetData>
      <sheetData sheetId="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도급"/>
      <sheetName val="하도급"/>
      <sheetName val="금액"/>
      <sheetName val="원,하갑지"/>
      <sheetName val="원하대비"/>
      <sheetName val="갑지"/>
      <sheetName val="원가계산서"/>
      <sheetName val="내역"/>
      <sheetName val="공량"/>
      <sheetName val="산출"/>
      <sheetName val="단가"/>
      <sheetName val="단가 (2)"/>
      <sheetName val="대비2"/>
    </sheetNames>
    <sheetDataSet>
      <sheetData sheetId="0" refreshError="1">
        <row r="3">
          <cell r="F3">
            <v>8838710</v>
          </cell>
          <cell r="H3">
            <v>1908654180</v>
          </cell>
          <cell r="J3">
            <v>62566543</v>
          </cell>
        </row>
        <row r="4">
          <cell r="F4">
            <v>292507</v>
          </cell>
          <cell r="H4">
            <v>75894240</v>
          </cell>
          <cell r="J4">
            <v>3504724</v>
          </cell>
        </row>
        <row r="5">
          <cell r="F5">
            <v>288629</v>
          </cell>
          <cell r="H5">
            <v>76007529</v>
          </cell>
          <cell r="J5">
            <v>3430204</v>
          </cell>
        </row>
        <row r="6">
          <cell r="F6">
            <v>1529876</v>
          </cell>
          <cell r="H6">
            <v>225687449</v>
          </cell>
          <cell r="J6">
            <v>17961598</v>
          </cell>
        </row>
        <row r="7">
          <cell r="F7">
            <v>14363</v>
          </cell>
          <cell r="H7">
            <v>3115709</v>
          </cell>
          <cell r="J7">
            <v>160122</v>
          </cell>
        </row>
      </sheetData>
      <sheetData sheetId="1" refreshError="1">
        <row r="3">
          <cell r="F3">
            <v>8838710</v>
          </cell>
          <cell r="H3">
            <v>1908654180</v>
          </cell>
          <cell r="J3">
            <v>62566543</v>
          </cell>
        </row>
        <row r="4">
          <cell r="F4">
            <v>292507</v>
          </cell>
          <cell r="H4">
            <v>75894240</v>
          </cell>
          <cell r="J4">
            <v>3504724</v>
          </cell>
        </row>
        <row r="5">
          <cell r="F5">
            <v>288629</v>
          </cell>
          <cell r="H5">
            <v>76007529</v>
          </cell>
          <cell r="J5">
            <v>3430204</v>
          </cell>
        </row>
        <row r="6">
          <cell r="F6">
            <v>1529876</v>
          </cell>
          <cell r="H6">
            <v>225687449</v>
          </cell>
          <cell r="J6">
            <v>17961598</v>
          </cell>
        </row>
        <row r="7">
          <cell r="F7">
            <v>14363</v>
          </cell>
          <cell r="H7">
            <v>3115709</v>
          </cell>
          <cell r="J7">
            <v>160122</v>
          </cell>
        </row>
      </sheetData>
      <sheetData sheetId="2"/>
      <sheetData sheetId="3"/>
      <sheetData sheetId="4" refreshError="1">
        <row r="25">
          <cell r="N25">
            <v>0.88287969985414816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원하대비"/>
      <sheetName val="원도급"/>
      <sheetName val="하도급"/>
      <sheetName val="인건비"/>
      <sheetName val="분전함신설"/>
      <sheetName val="접지1종"/>
      <sheetName val="입찰안"/>
      <sheetName val="매곡역사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직재"/>
      <sheetName val="감액총괄표"/>
      <sheetName val="경산"/>
      <sheetName val="일대목차"/>
      <sheetName val="옥외외등집계표"/>
      <sheetName val="파이프류"/>
      <sheetName val="여과지동"/>
      <sheetName val="기초자료"/>
      <sheetName val="덕전리"/>
      <sheetName val="일위대가표"/>
      <sheetName val="설계산출기초"/>
      <sheetName val="단가"/>
      <sheetName val="전기단가조사서"/>
      <sheetName val="원가계산"/>
      <sheetName val="일위집계표"/>
      <sheetName val="지급자재"/>
      <sheetName val="Baby일위대가"/>
      <sheetName val="내역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표지"/>
      <sheetName val="설계조건"/>
      <sheetName val="LOAD"/>
      <sheetName val="MODELING"/>
      <sheetName val="INPUTDATA"/>
      <sheetName val="OUTPUT1"/>
      <sheetName val="OUTPUT2"/>
      <sheetName val="BMD_SFD"/>
      <sheetName val="단면검토"/>
      <sheetName val="사용성"/>
      <sheetName val="우각부"/>
      <sheetName val="일위대가"/>
    </sheetNames>
    <sheetDataSet>
      <sheetData sheetId="0">
        <row r="4">
          <cell r="S4">
            <v>100</v>
          </cell>
        </row>
        <row r="5">
          <cell r="S5">
            <v>100</v>
          </cell>
        </row>
        <row r="6">
          <cell r="S6">
            <v>100</v>
          </cell>
        </row>
        <row r="7">
          <cell r="S7">
            <v>100</v>
          </cell>
        </row>
        <row r="8">
          <cell r="S8">
            <v>100</v>
          </cell>
        </row>
        <row r="9">
          <cell r="S9">
            <v>100</v>
          </cell>
        </row>
        <row r="14">
          <cell r="H14">
            <v>0.3</v>
          </cell>
        </row>
        <row r="16">
          <cell r="H16">
            <v>0.3</v>
          </cell>
        </row>
        <row r="21">
          <cell r="H21">
            <v>0.2</v>
          </cell>
        </row>
        <row r="22">
          <cell r="H22">
            <v>0.2</v>
          </cell>
          <cell r="S22">
            <v>232379</v>
          </cell>
        </row>
        <row r="23">
          <cell r="S23">
            <v>3000</v>
          </cell>
        </row>
        <row r="24">
          <cell r="S24">
            <v>2000000</v>
          </cell>
        </row>
      </sheetData>
      <sheetData sheetId="1"/>
      <sheetData sheetId="2"/>
      <sheetData sheetId="3"/>
      <sheetData sheetId="4">
        <row r="11">
          <cell r="W11">
            <v>1.7999999999999998</v>
          </cell>
        </row>
        <row r="27">
          <cell r="Q27">
            <v>1.8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시중노임단가"/>
      <sheetName val="자재단가"/>
      <sheetName val="감가상각"/>
      <sheetName val="NOMUBI"/>
      <sheetName val="일위대가"/>
      <sheetName val="기본단가표"/>
      <sheetName val="맨홀토공(3)"/>
      <sheetName val="WORK"/>
      <sheetName val="내역서"/>
      <sheetName val="물가대비표"/>
      <sheetName val="김포"/>
      <sheetName val="집계표"/>
      <sheetName val="대비2"/>
      <sheetName val="원하대비"/>
      <sheetName val="원도급"/>
      <sheetName val="하도급"/>
      <sheetName val="실행철강하도"/>
      <sheetName val="일위집계표"/>
      <sheetName val="터널조도"/>
      <sheetName val="총괄-1"/>
      <sheetName val="공통(20-91)"/>
      <sheetName val="3BL공동구 수량"/>
      <sheetName val="배관배선 단가조사"/>
      <sheetName val="일위대가집계"/>
      <sheetName val="단가"/>
      <sheetName val="설비"/>
      <sheetName val="하조서"/>
      <sheetName val="Macro(차단기)"/>
      <sheetName val="인건비"/>
      <sheetName val="옥외등신설"/>
      <sheetName val="저케CV22신설"/>
      <sheetName val="저케CV38신설"/>
      <sheetName val="저케CV8신설"/>
      <sheetName val="접지3종"/>
      <sheetName val="사업수지"/>
      <sheetName val="토공사"/>
      <sheetName val="손익분석"/>
      <sheetName val="여과지동"/>
      <sheetName val="기초자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자재단가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이월"/>
      <sheetName val="취합"/>
      <sheetName val="수량명세"/>
      <sheetName val="배수관공수량집계표"/>
      <sheetName val="배수관집계표"/>
      <sheetName val="횡배수관수량집계표"/>
      <sheetName val="횡배수관현황"/>
      <sheetName val="횡배수관설치현황"/>
      <sheetName val="종배수관설치공"/>
      <sheetName val="종배수관현황"/>
      <sheetName val="기존배수관접합부세척"/>
      <sheetName val="배수관날개벽및면벽공수량집계표"/>
      <sheetName val="면벽공수량집계표"/>
      <sheetName val="배수관용날개벽수량집계표(1)"/>
      <sheetName val="콘크리트집수정수량집계표(1)"/>
      <sheetName val="성토부집수정(H≤6.0)"/>
      <sheetName val="성토부집수정(H＞6.0)"/>
      <sheetName val="땅깎기부집수정(형식-1)"/>
      <sheetName val="땅깎기부집수정(형식-2)(L형"/>
      <sheetName val="땅깎기부집수정(형식-3)"/>
      <sheetName val="땅깎기부집수정(형식-5)"/>
      <sheetName val="집수정설치현황"/>
      <sheetName val="땅깎기부집수정공제수량"/>
      <sheetName val="중분대집수정수량집계표"/>
      <sheetName val="중분대집수정현황(1)"/>
      <sheetName val="중분대집수정현황(2)"/>
      <sheetName val="SHEET"/>
    </sheetNames>
    <sheetDataSet>
      <sheetData sheetId="0"/>
      <sheetData sheetId="1">
        <row r="3">
          <cell r="D3" t="str">
            <v>배수관공</v>
          </cell>
        </row>
        <row r="4">
          <cell r="D4">
            <v>515.83000000000004</v>
          </cell>
        </row>
        <row r="5">
          <cell r="D5">
            <v>13.16</v>
          </cell>
        </row>
        <row r="6">
          <cell r="D6">
            <v>452.91</v>
          </cell>
        </row>
        <row r="7">
          <cell r="D7">
            <v>-3.63</v>
          </cell>
        </row>
        <row r="10">
          <cell r="D10">
            <v>1.89</v>
          </cell>
        </row>
        <row r="11">
          <cell r="D11">
            <v>117.95</v>
          </cell>
        </row>
        <row r="12">
          <cell r="D12">
            <v>12.63</v>
          </cell>
        </row>
        <row r="13">
          <cell r="D13">
            <v>62.04</v>
          </cell>
        </row>
        <row r="14">
          <cell r="D14">
            <v>89.23</v>
          </cell>
        </row>
        <row r="15">
          <cell r="D15">
            <v>71.03</v>
          </cell>
        </row>
        <row r="18">
          <cell r="D18">
            <v>14.24</v>
          </cell>
        </row>
        <row r="20">
          <cell r="D20">
            <v>32.159999999999997</v>
          </cell>
        </row>
        <row r="29">
          <cell r="D29">
            <v>-4.7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청남제100%"/>
      <sheetName val="쌍치제100%"/>
      <sheetName val="대신제100%"/>
      <sheetName val="우성제100%"/>
      <sheetName val="인양제100%"/>
      <sheetName val="전체"/>
      <sheetName val="구미제100%"/>
      <sheetName val="이월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공종명</v>
          </cell>
          <cell r="C1" t="str">
            <v>규격</v>
          </cell>
          <cell r="D1" t="str">
            <v>수량</v>
          </cell>
          <cell r="E1" t="str">
            <v>단위</v>
          </cell>
          <cell r="F1" t="str">
            <v>재료비</v>
          </cell>
          <cell r="G1" t="str">
            <v>노무비</v>
          </cell>
          <cell r="H1" t="str">
            <v>경비</v>
          </cell>
        </row>
        <row r="2">
          <cell r="F2" t="str">
            <v>단가</v>
          </cell>
          <cell r="G2" t="str">
            <v>단가</v>
          </cell>
          <cell r="H2" t="str">
            <v>단가</v>
          </cell>
        </row>
        <row r="3">
          <cell r="B3" t="str">
            <v>인양제개수공사설계예산서</v>
          </cell>
        </row>
        <row r="4">
          <cell r="B4" t="str">
            <v>1.도급액</v>
          </cell>
        </row>
        <row r="5">
          <cell r="B5" t="str">
            <v>(1)순공사비</v>
          </cell>
        </row>
        <row r="6">
          <cell r="B6" t="str">
            <v>가)직접공사비</v>
          </cell>
        </row>
        <row r="7">
          <cell r="B7" t="str">
            <v>1)축제공</v>
          </cell>
        </row>
        <row r="8">
          <cell r="B8" t="str">
            <v>2)호안공</v>
          </cell>
        </row>
        <row r="9">
          <cell r="B9" t="str">
            <v>3)구조물공</v>
          </cell>
        </row>
        <row r="10">
          <cell r="B10" t="str">
            <v>4)부체도으로공</v>
          </cell>
        </row>
        <row r="11">
          <cell r="B11" t="str">
            <v>5)부대공</v>
          </cell>
        </row>
        <row r="12">
          <cell r="B12" t="str">
            <v>6)사급자재대</v>
          </cell>
        </row>
        <row r="13">
          <cell r="B13" t="str">
            <v>나)간접노무비</v>
          </cell>
        </row>
        <row r="14">
          <cell r="B14" t="str">
            <v>다)산재보험료</v>
          </cell>
        </row>
        <row r="15">
          <cell r="B15" t="str">
            <v>라)안전관리비</v>
          </cell>
        </row>
        <row r="16">
          <cell r="B16" t="str">
            <v>마)기타경비</v>
          </cell>
        </row>
        <row r="17">
          <cell r="B17" t="str">
            <v>바)고용보험료</v>
          </cell>
        </row>
        <row r="18">
          <cell r="B18" t="str">
            <v>사)퇴직공제부금비</v>
          </cell>
        </row>
        <row r="19">
          <cell r="B19" t="str">
            <v>(2)일반관리비</v>
          </cell>
        </row>
        <row r="20">
          <cell r="B20" t="str">
            <v>(3)이윤</v>
          </cell>
        </row>
        <row r="21">
          <cell r="B21" t="str">
            <v>(4)폐기물처리비</v>
          </cell>
        </row>
        <row r="22">
          <cell r="B22" t="str">
            <v>가.공급이액</v>
          </cell>
        </row>
        <row r="23">
          <cell r="B23" t="str">
            <v>나.부이이치세</v>
          </cell>
        </row>
        <row r="24">
          <cell r="B24" t="str">
            <v>(3)이윤</v>
          </cell>
        </row>
        <row r="25">
          <cell r="B25" t="str">
            <v>(3)이윤</v>
          </cell>
        </row>
        <row r="26">
          <cell r="B26" t="str">
            <v>(4).사급자재대</v>
          </cell>
        </row>
        <row r="27">
          <cell r="B27" t="str">
            <v>(4)기타공</v>
          </cell>
        </row>
        <row r="28">
          <cell r="B28" t="str">
            <v>(4)종단BOX,옹벽,세월교공</v>
          </cell>
        </row>
        <row r="29">
          <cell r="B29" t="str">
            <v>(4)종배수통관공</v>
          </cell>
        </row>
        <row r="30">
          <cell r="B30" t="str">
            <v>(4)폐기물처리비</v>
          </cell>
        </row>
        <row r="31">
          <cell r="B31" t="str">
            <v>(4)폐기물처리비</v>
          </cell>
        </row>
        <row r="32">
          <cell r="B32" t="str">
            <v>(4)폐기물처리비</v>
          </cell>
        </row>
        <row r="33">
          <cell r="B33" t="str">
            <v>(5).폐기물수수료</v>
          </cell>
        </row>
        <row r="34">
          <cell r="B34" t="str">
            <v>(5)용수로공</v>
          </cell>
        </row>
        <row r="35">
          <cell r="B35" t="str">
            <v>01)기존구조물철거공</v>
          </cell>
        </row>
        <row r="36">
          <cell r="B36" t="str">
            <v>01)기존구조물철거공</v>
          </cell>
        </row>
        <row r="37">
          <cell r="B37" t="str">
            <v>01)토공</v>
          </cell>
        </row>
        <row r="38">
          <cell r="B38" t="str">
            <v>01)토공</v>
          </cell>
        </row>
        <row r="39">
          <cell r="B39" t="str">
            <v>01)토공</v>
          </cell>
        </row>
        <row r="40">
          <cell r="B40" t="str">
            <v>01)토공</v>
          </cell>
        </row>
        <row r="41">
          <cell r="B41" t="str">
            <v>01)토공</v>
          </cell>
        </row>
        <row r="42">
          <cell r="B42" t="str">
            <v>01)합판거푸집</v>
          </cell>
          <cell r="C42" t="str">
            <v>3회(0∼7M)</v>
          </cell>
          <cell r="D42">
            <v>215</v>
          </cell>
          <cell r="E42" t="str">
            <v>M2</v>
          </cell>
          <cell r="F42">
            <v>5002</v>
          </cell>
          <cell r="G42">
            <v>12713</v>
          </cell>
        </row>
        <row r="43">
          <cell r="B43" t="str">
            <v>인양제개수공사설계예산내역서</v>
          </cell>
          <cell r="C43" t="str">
            <v>3회(0∼7M)</v>
          </cell>
          <cell r="D43">
            <v>1065</v>
          </cell>
          <cell r="E43" t="str">
            <v>M2</v>
          </cell>
          <cell r="F43">
            <v>5002</v>
          </cell>
          <cell r="G43">
            <v>12713</v>
          </cell>
        </row>
        <row r="44">
          <cell r="B44" t="str">
            <v>1.인양지구</v>
          </cell>
          <cell r="C44" t="str">
            <v>3회(0∼7M)</v>
          </cell>
          <cell r="D44">
            <v>1067</v>
          </cell>
          <cell r="E44" t="str">
            <v>M2</v>
          </cell>
          <cell r="F44">
            <v>5002</v>
          </cell>
          <cell r="G44">
            <v>12713</v>
          </cell>
        </row>
        <row r="45">
          <cell r="B45" t="str">
            <v>가.축제공</v>
          </cell>
        </row>
        <row r="46">
          <cell r="B46" t="str">
            <v>성토(1)</v>
          </cell>
          <cell r="C46" t="str">
            <v>BH(1.0)+DT(15)+BD(19)</v>
          </cell>
          <cell r="D46">
            <v>144280</v>
          </cell>
          <cell r="E46" t="str">
            <v>M3</v>
          </cell>
          <cell r="F46">
            <v>1147</v>
          </cell>
          <cell r="G46">
            <v>1256</v>
          </cell>
          <cell r="H46">
            <v>1434</v>
          </cell>
        </row>
        <row r="47">
          <cell r="B47" t="str">
            <v>성토(2)</v>
          </cell>
          <cell r="C47" t="str">
            <v>BH(1.0)+DT(15)+BD(19)</v>
          </cell>
          <cell r="D47">
            <v>137094</v>
          </cell>
          <cell r="E47" t="str">
            <v>M3</v>
          </cell>
          <cell r="F47">
            <v>1147</v>
          </cell>
          <cell r="G47">
            <v>1256</v>
          </cell>
          <cell r="H47">
            <v>1434</v>
          </cell>
        </row>
        <row r="48">
          <cell r="B48" t="str">
            <v>성토(3)</v>
          </cell>
          <cell r="C48" t="str">
            <v>BH(1.0)+DT(15)+BD(19)</v>
          </cell>
          <cell r="D48">
            <v>248221</v>
          </cell>
          <cell r="E48" t="str">
            <v>M3</v>
          </cell>
          <cell r="F48">
            <v>1147</v>
          </cell>
          <cell r="G48">
            <v>1256</v>
          </cell>
          <cell r="H48">
            <v>1434</v>
          </cell>
        </row>
        <row r="49">
          <cell r="B49" t="str">
            <v>잔토유용</v>
          </cell>
          <cell r="C49" t="str">
            <v>B/D</v>
          </cell>
          <cell r="D49">
            <v>6510</v>
          </cell>
          <cell r="E49" t="str">
            <v>M3</v>
          </cell>
          <cell r="F49">
            <v>288</v>
          </cell>
          <cell r="G49">
            <v>371</v>
          </cell>
          <cell r="H49">
            <v>473</v>
          </cell>
        </row>
        <row r="50">
          <cell r="B50" t="str">
            <v>줄떼</v>
          </cell>
          <cell r="D50">
            <v>81147</v>
          </cell>
          <cell r="E50" t="str">
            <v>M2</v>
          </cell>
          <cell r="F50">
            <v>613</v>
          </cell>
          <cell r="G50">
            <v>2370</v>
          </cell>
        </row>
        <row r="51">
          <cell r="B51" t="str">
            <v>표토제거</v>
          </cell>
          <cell r="D51">
            <v>12503</v>
          </cell>
          <cell r="E51" t="str">
            <v>M2</v>
          </cell>
          <cell r="F51">
            <v>51</v>
          </cell>
          <cell r="G51">
            <v>59</v>
          </cell>
          <cell r="H51">
            <v>67</v>
          </cell>
        </row>
        <row r="52">
          <cell r="B52" t="str">
            <v>면고르기(인력)</v>
          </cell>
          <cell r="C52" t="str">
            <v>성토면</v>
          </cell>
          <cell r="D52">
            <v>186939</v>
          </cell>
          <cell r="E52" t="str">
            <v>M2</v>
          </cell>
          <cell r="G52">
            <v>652</v>
          </cell>
        </row>
        <row r="53">
          <cell r="B53" t="str">
            <v>면고르기(인력)</v>
          </cell>
          <cell r="C53" t="str">
            <v>절토면</v>
          </cell>
          <cell r="D53">
            <v>24564</v>
          </cell>
          <cell r="E53" t="str">
            <v>M2</v>
          </cell>
          <cell r="F53">
            <v>42</v>
          </cell>
          <cell r="G53">
            <v>1443</v>
          </cell>
          <cell r="H53">
            <v>69</v>
          </cell>
        </row>
        <row r="54">
          <cell r="B54" t="str">
            <v>비탈규준틀</v>
          </cell>
          <cell r="D54">
            <v>642</v>
          </cell>
          <cell r="E54" t="str">
            <v>개소</v>
          </cell>
          <cell r="F54">
            <v>4155</v>
          </cell>
          <cell r="G54">
            <v>18907</v>
          </cell>
        </row>
        <row r="55">
          <cell r="B55" t="str">
            <v>하천경계말뚝</v>
          </cell>
          <cell r="C55" t="str">
            <v>6개월(0∼30M)</v>
          </cell>
          <cell r="D55">
            <v>107</v>
          </cell>
          <cell r="E55" t="str">
            <v>개</v>
          </cell>
          <cell r="F55">
            <v>3548</v>
          </cell>
          <cell r="G55">
            <v>6542</v>
          </cell>
        </row>
        <row r="56">
          <cell r="B56" t="str">
            <v>나.호안공</v>
          </cell>
          <cell r="C56" t="str">
            <v>6개월(0∼30M)</v>
          </cell>
          <cell r="D56">
            <v>245</v>
          </cell>
          <cell r="E56" t="str">
            <v>M2</v>
          </cell>
          <cell r="F56">
            <v>1391</v>
          </cell>
          <cell r="G56">
            <v>6614</v>
          </cell>
        </row>
        <row r="57">
          <cell r="B57" t="str">
            <v>브럭붙임</v>
          </cell>
          <cell r="C57" t="str">
            <v>40x25x12</v>
          </cell>
          <cell r="D57">
            <v>84439</v>
          </cell>
          <cell r="E57" t="str">
            <v>M2</v>
          </cell>
          <cell r="F57">
            <v>1391</v>
          </cell>
          <cell r="G57">
            <v>8610</v>
          </cell>
        </row>
        <row r="58">
          <cell r="B58" t="str">
            <v>천단몰탈</v>
          </cell>
          <cell r="C58">
            <v>4.4444444444444446E-2</v>
          </cell>
          <cell r="D58">
            <v>101</v>
          </cell>
          <cell r="E58" t="str">
            <v>M3</v>
          </cell>
          <cell r="F58">
            <v>1391</v>
          </cell>
          <cell r="G58">
            <v>30924</v>
          </cell>
        </row>
        <row r="59">
          <cell r="B59" t="str">
            <v>터파기(기계70%+인력30%)</v>
          </cell>
          <cell r="C59" t="str">
            <v>3개월(0∼30M)</v>
          </cell>
          <cell r="D59">
            <v>2808</v>
          </cell>
          <cell r="E59" t="str">
            <v>M3</v>
          </cell>
          <cell r="F59">
            <v>74</v>
          </cell>
          <cell r="G59">
            <v>2280</v>
          </cell>
          <cell r="H59">
            <v>200</v>
          </cell>
        </row>
        <row r="60">
          <cell r="B60" t="str">
            <v>되메우기(기계50%+인력50%)</v>
          </cell>
          <cell r="C60" t="str">
            <v>호안공</v>
          </cell>
          <cell r="D60">
            <v>2360</v>
          </cell>
          <cell r="E60" t="str">
            <v>M3</v>
          </cell>
          <cell r="F60">
            <v>55</v>
          </cell>
          <cell r="G60">
            <v>1883</v>
          </cell>
          <cell r="H60">
            <v>151</v>
          </cell>
        </row>
        <row r="61">
          <cell r="B61" t="str">
            <v>FILTERMAT</v>
          </cell>
          <cell r="C61" t="str">
            <v>복잡</v>
          </cell>
          <cell r="D61">
            <v>90072</v>
          </cell>
          <cell r="E61" t="str">
            <v>M2</v>
          </cell>
          <cell r="F61">
            <v>2000</v>
          </cell>
          <cell r="G61">
            <v>154</v>
          </cell>
        </row>
        <row r="62">
          <cell r="B62" t="str">
            <v>사석</v>
          </cell>
          <cell r="C62" t="str">
            <v>복잡</v>
          </cell>
          <cell r="D62">
            <v>4979</v>
          </cell>
          <cell r="E62" t="str">
            <v>M3</v>
          </cell>
          <cell r="F62">
            <v>9000</v>
          </cell>
          <cell r="G62">
            <v>349613</v>
          </cell>
        </row>
        <row r="63">
          <cell r="B63" t="str">
            <v>돌망태</v>
          </cell>
          <cell r="C63" t="str">
            <v>신설#8-타.450x950</v>
          </cell>
          <cell r="D63">
            <v>3535</v>
          </cell>
          <cell r="E63" t="str">
            <v>M2</v>
          </cell>
          <cell r="F63">
            <v>243</v>
          </cell>
          <cell r="G63">
            <v>7215</v>
          </cell>
          <cell r="H63">
            <v>398</v>
          </cell>
        </row>
        <row r="64">
          <cell r="B64" t="str">
            <v>다.구조물공</v>
          </cell>
          <cell r="C64" t="str">
            <v>토사</v>
          </cell>
          <cell r="D64">
            <v>108</v>
          </cell>
          <cell r="E64" t="str">
            <v>M3</v>
          </cell>
          <cell r="F64">
            <v>243</v>
          </cell>
          <cell r="G64">
            <v>312</v>
          </cell>
          <cell r="H64">
            <v>398</v>
          </cell>
        </row>
        <row r="65">
          <cell r="B65" t="str">
            <v>(1)배수문공</v>
          </cell>
          <cell r="C65" t="str">
            <v>6개월(0∼3.5M)</v>
          </cell>
          <cell r="D65">
            <v>37</v>
          </cell>
          <cell r="E65" t="str">
            <v>공M3</v>
          </cell>
          <cell r="F65">
            <v>339</v>
          </cell>
          <cell r="G65">
            <v>6021</v>
          </cell>
        </row>
        <row r="66">
          <cell r="B66" t="str">
            <v>터파기(기계70%+인력30%)</v>
          </cell>
          <cell r="C66" t="str">
            <v>0∼1M</v>
          </cell>
          <cell r="D66">
            <v>4097</v>
          </cell>
          <cell r="E66" t="str">
            <v>M3</v>
          </cell>
          <cell r="F66">
            <v>74</v>
          </cell>
          <cell r="G66">
            <v>2280</v>
          </cell>
          <cell r="H66">
            <v>200</v>
          </cell>
        </row>
        <row r="67">
          <cell r="B67" t="str">
            <v>터파기(기계70%+인력30%)</v>
          </cell>
          <cell r="C67" t="str">
            <v>1∼2M</v>
          </cell>
          <cell r="D67">
            <v>422</v>
          </cell>
          <cell r="E67" t="str">
            <v>M3</v>
          </cell>
          <cell r="F67">
            <v>74</v>
          </cell>
          <cell r="G67">
            <v>3002</v>
          </cell>
          <cell r="H67">
            <v>200</v>
          </cell>
        </row>
        <row r="68">
          <cell r="B68" t="str">
            <v>터파기(기계70%+인력30%)</v>
          </cell>
          <cell r="C68" t="str">
            <v>2∼3M</v>
          </cell>
          <cell r="D68">
            <v>78</v>
          </cell>
          <cell r="E68" t="str">
            <v>M3</v>
          </cell>
          <cell r="F68">
            <v>74</v>
          </cell>
          <cell r="G68">
            <v>3723</v>
          </cell>
          <cell r="H68">
            <v>200</v>
          </cell>
        </row>
        <row r="69">
          <cell r="B69" t="str">
            <v>터파기(기계70%+인력30%)</v>
          </cell>
          <cell r="C69" t="str">
            <v>수중0∼1M</v>
          </cell>
          <cell r="D69">
            <v>321</v>
          </cell>
          <cell r="E69" t="str">
            <v>M3</v>
          </cell>
          <cell r="F69">
            <v>74</v>
          </cell>
          <cell r="G69">
            <v>4560</v>
          </cell>
          <cell r="H69">
            <v>200</v>
          </cell>
        </row>
        <row r="70">
          <cell r="B70" t="str">
            <v>터파기(기계70%+인력30%)</v>
          </cell>
          <cell r="C70" t="str">
            <v>수중1∼2M</v>
          </cell>
          <cell r="D70">
            <v>24</v>
          </cell>
          <cell r="E70" t="str">
            <v>M3</v>
          </cell>
          <cell r="F70">
            <v>74</v>
          </cell>
          <cell r="G70">
            <v>6004</v>
          </cell>
          <cell r="H70">
            <v>200</v>
          </cell>
        </row>
        <row r="71">
          <cell r="B71" t="str">
            <v>되메우기(기계50%+인력50%)</v>
          </cell>
          <cell r="C71" t="str">
            <v>구조물공</v>
          </cell>
          <cell r="D71">
            <v>4086</v>
          </cell>
          <cell r="E71" t="str">
            <v>M3</v>
          </cell>
          <cell r="F71">
            <v>44</v>
          </cell>
          <cell r="G71">
            <v>1850</v>
          </cell>
          <cell r="H71">
            <v>120</v>
          </cell>
        </row>
        <row r="72">
          <cell r="B72" t="str">
            <v>레미콘타설(철근구조물)</v>
          </cell>
          <cell r="C72" t="str">
            <v>25-240-8</v>
          </cell>
          <cell r="D72">
            <v>778</v>
          </cell>
          <cell r="E72" t="str">
            <v>M3</v>
          </cell>
          <cell r="F72">
            <v>202</v>
          </cell>
          <cell r="G72">
            <v>20552</v>
          </cell>
          <cell r="H72">
            <v>322</v>
          </cell>
        </row>
        <row r="73">
          <cell r="B73" t="str">
            <v>레미콘타설(무근구조물)</v>
          </cell>
          <cell r="C73" t="str">
            <v>40-180-8</v>
          </cell>
          <cell r="D73">
            <v>77</v>
          </cell>
          <cell r="E73" t="str">
            <v>M3</v>
          </cell>
          <cell r="G73">
            <v>18619</v>
          </cell>
        </row>
        <row r="74">
          <cell r="B74" t="str">
            <v>합판거푸집</v>
          </cell>
          <cell r="C74" t="str">
            <v>합판2회</v>
          </cell>
          <cell r="D74">
            <v>543</v>
          </cell>
          <cell r="E74" t="str">
            <v>M2</v>
          </cell>
          <cell r="F74">
            <v>6185</v>
          </cell>
          <cell r="G74">
            <v>16220</v>
          </cell>
        </row>
        <row r="75">
          <cell r="B75" t="str">
            <v>합판거푸집</v>
          </cell>
          <cell r="C75" t="str">
            <v>합판3회</v>
          </cell>
          <cell r="D75">
            <v>2118</v>
          </cell>
          <cell r="E75" t="str">
            <v>M2</v>
          </cell>
          <cell r="F75">
            <v>5002</v>
          </cell>
          <cell r="G75">
            <v>12713</v>
          </cell>
        </row>
        <row r="76">
          <cell r="B76" t="str">
            <v>합판거푸집</v>
          </cell>
          <cell r="C76" t="str">
            <v>합판6회</v>
          </cell>
          <cell r="D76">
            <v>30</v>
          </cell>
          <cell r="E76" t="str">
            <v>M2</v>
          </cell>
          <cell r="F76">
            <v>3765</v>
          </cell>
          <cell r="G76">
            <v>8651</v>
          </cell>
        </row>
        <row r="77">
          <cell r="B77" t="str">
            <v>동바리</v>
          </cell>
          <cell r="C77" t="str">
            <v>강관3개월</v>
          </cell>
          <cell r="D77">
            <v>1717</v>
          </cell>
          <cell r="E77" t="str">
            <v>공/M3</v>
          </cell>
          <cell r="F77">
            <v>203</v>
          </cell>
          <cell r="G77">
            <v>6021</v>
          </cell>
        </row>
        <row r="78">
          <cell r="B78" t="str">
            <v>비계</v>
          </cell>
          <cell r="C78" t="str">
            <v>강관3개월</v>
          </cell>
          <cell r="D78">
            <v>2048</v>
          </cell>
          <cell r="E78" t="str">
            <v>M2</v>
          </cell>
          <cell r="F78">
            <v>972</v>
          </cell>
          <cell r="G78">
            <v>6614</v>
          </cell>
        </row>
        <row r="79">
          <cell r="B79" t="str">
            <v>철근가공조립</v>
          </cell>
          <cell r="C79" t="str">
            <v>복잡</v>
          </cell>
          <cell r="D79">
            <v>104.977</v>
          </cell>
          <cell r="E79" t="str">
            <v>TON</v>
          </cell>
          <cell r="F79">
            <v>11792</v>
          </cell>
          <cell r="G79">
            <v>349613</v>
          </cell>
        </row>
        <row r="80">
          <cell r="B80" t="str">
            <v>잡석</v>
          </cell>
          <cell r="D80">
            <v>252</v>
          </cell>
          <cell r="E80" t="str">
            <v>M3</v>
          </cell>
          <cell r="F80">
            <v>9000</v>
          </cell>
          <cell r="G80">
            <v>16328</v>
          </cell>
        </row>
        <row r="81">
          <cell r="B81" t="str">
            <v>P.H.C파일박기(L=9.0M)</v>
          </cell>
          <cell r="C81" t="str">
            <v>Φ350</v>
          </cell>
          <cell r="D81">
            <v>30</v>
          </cell>
          <cell r="E81" t="str">
            <v>본</v>
          </cell>
          <cell r="F81">
            <v>158971</v>
          </cell>
          <cell r="G81">
            <v>30636</v>
          </cell>
          <cell r="H81">
            <v>33300</v>
          </cell>
        </row>
        <row r="82">
          <cell r="B82" t="str">
            <v>P.H.C파일항타(L=11.0M)</v>
          </cell>
          <cell r="C82" t="str">
            <v>Φ350</v>
          </cell>
          <cell r="D82">
            <v>98</v>
          </cell>
          <cell r="E82" t="str">
            <v>본</v>
          </cell>
          <cell r="F82">
            <v>194249</v>
          </cell>
          <cell r="G82">
            <v>37444</v>
          </cell>
          <cell r="H82">
            <v>40700</v>
          </cell>
        </row>
        <row r="83">
          <cell r="B83" t="str">
            <v>난간제작및설치</v>
          </cell>
          <cell r="C83" t="str">
            <v>D=50M/M</v>
          </cell>
          <cell r="D83">
            <v>132</v>
          </cell>
          <cell r="E83" t="str">
            <v>M</v>
          </cell>
          <cell r="F83">
            <v>13678</v>
          </cell>
          <cell r="G83">
            <v>14035</v>
          </cell>
        </row>
        <row r="84">
          <cell r="B84" t="str">
            <v>신축이음</v>
          </cell>
          <cell r="C84" t="str">
            <v>T=25CM</v>
          </cell>
          <cell r="D84">
            <v>13</v>
          </cell>
          <cell r="E84" t="str">
            <v>M</v>
          </cell>
          <cell r="F84">
            <v>2149</v>
          </cell>
          <cell r="G84">
            <v>945</v>
          </cell>
        </row>
        <row r="85">
          <cell r="B85" t="str">
            <v>신축이음</v>
          </cell>
          <cell r="C85" t="str">
            <v>T=30CM</v>
          </cell>
          <cell r="D85">
            <v>5</v>
          </cell>
          <cell r="E85" t="str">
            <v>M</v>
          </cell>
          <cell r="F85">
            <v>2256</v>
          </cell>
          <cell r="G85">
            <v>992</v>
          </cell>
        </row>
        <row r="86">
          <cell r="B86" t="str">
            <v>(2)배수펌프장유출구</v>
          </cell>
        </row>
        <row r="87">
          <cell r="B87" t="str">
            <v>터파기(기계70%+인력30%)</v>
          </cell>
          <cell r="C87" t="str">
            <v>0∼1M</v>
          </cell>
          <cell r="D87">
            <v>173</v>
          </cell>
          <cell r="E87" t="str">
            <v>M3</v>
          </cell>
          <cell r="F87">
            <v>74</v>
          </cell>
          <cell r="G87">
            <v>2280</v>
          </cell>
          <cell r="H87">
            <v>200</v>
          </cell>
        </row>
        <row r="88">
          <cell r="B88" t="str">
            <v>되메우기(기계50%+인력50%)</v>
          </cell>
          <cell r="C88" t="str">
            <v>구조물공</v>
          </cell>
          <cell r="D88">
            <v>93</v>
          </cell>
          <cell r="E88" t="str">
            <v>M3</v>
          </cell>
          <cell r="F88">
            <v>44</v>
          </cell>
          <cell r="G88">
            <v>1850</v>
          </cell>
          <cell r="H88">
            <v>120</v>
          </cell>
        </row>
        <row r="89">
          <cell r="B89" t="str">
            <v>레미콘타설(철근구조물)</v>
          </cell>
          <cell r="C89" t="str">
            <v>25-240-8</v>
          </cell>
          <cell r="D89">
            <v>278</v>
          </cell>
          <cell r="E89" t="str">
            <v>M3</v>
          </cell>
          <cell r="G89">
            <v>20552</v>
          </cell>
        </row>
        <row r="90">
          <cell r="B90" t="str">
            <v>레미콘타설(무근구조물)</v>
          </cell>
          <cell r="C90" t="str">
            <v>40-180-8</v>
          </cell>
          <cell r="D90">
            <v>32</v>
          </cell>
          <cell r="E90" t="str">
            <v>M3</v>
          </cell>
          <cell r="G90">
            <v>18619</v>
          </cell>
        </row>
        <row r="91">
          <cell r="B91" t="str">
            <v>합판거푸집</v>
          </cell>
          <cell r="C91" t="str">
            <v>합판3회</v>
          </cell>
          <cell r="D91">
            <v>916</v>
          </cell>
          <cell r="E91" t="str">
            <v>M2</v>
          </cell>
          <cell r="F91">
            <v>5002</v>
          </cell>
          <cell r="G91">
            <v>12713</v>
          </cell>
        </row>
        <row r="92">
          <cell r="B92" t="str">
            <v>합판거푸집</v>
          </cell>
          <cell r="C92" t="str">
            <v>합판6회</v>
          </cell>
          <cell r="D92">
            <v>13</v>
          </cell>
          <cell r="E92" t="str">
            <v>M2</v>
          </cell>
          <cell r="F92">
            <v>3765</v>
          </cell>
          <cell r="G92">
            <v>8651</v>
          </cell>
        </row>
        <row r="93">
          <cell r="B93" t="str">
            <v>동바리</v>
          </cell>
          <cell r="C93" t="str">
            <v>강관3개월</v>
          </cell>
          <cell r="D93">
            <v>193</v>
          </cell>
          <cell r="E93" t="str">
            <v>공/M3</v>
          </cell>
          <cell r="F93">
            <v>203</v>
          </cell>
          <cell r="G93">
            <v>6021</v>
          </cell>
        </row>
        <row r="94">
          <cell r="B94" t="str">
            <v>비계</v>
          </cell>
          <cell r="C94" t="str">
            <v>강관3개월</v>
          </cell>
          <cell r="D94">
            <v>304</v>
          </cell>
          <cell r="E94" t="str">
            <v>M2</v>
          </cell>
          <cell r="F94">
            <v>972</v>
          </cell>
          <cell r="G94">
            <v>6614</v>
          </cell>
        </row>
        <row r="95">
          <cell r="B95" t="str">
            <v>철근가공조립</v>
          </cell>
          <cell r="C95" t="str">
            <v>복잡</v>
          </cell>
          <cell r="D95">
            <v>31.187999999999999</v>
          </cell>
          <cell r="E95" t="str">
            <v>TON</v>
          </cell>
          <cell r="F95">
            <v>11792</v>
          </cell>
          <cell r="G95">
            <v>349613</v>
          </cell>
        </row>
        <row r="96">
          <cell r="B96" t="str">
            <v>잡석</v>
          </cell>
          <cell r="D96">
            <v>98</v>
          </cell>
          <cell r="E96" t="str">
            <v>M3</v>
          </cell>
          <cell r="F96">
            <v>9000</v>
          </cell>
          <cell r="G96">
            <v>16328</v>
          </cell>
        </row>
        <row r="97">
          <cell r="B97" t="str">
            <v>P.H.C파일항타(L=11.0M)</v>
          </cell>
          <cell r="C97" t="str">
            <v>Φ350</v>
          </cell>
          <cell r="D97">
            <v>14</v>
          </cell>
          <cell r="E97" t="str">
            <v>본</v>
          </cell>
          <cell r="F97">
            <v>194249</v>
          </cell>
          <cell r="G97">
            <v>37444</v>
          </cell>
          <cell r="H97">
            <v>40700</v>
          </cell>
        </row>
        <row r="98">
          <cell r="B98" t="str">
            <v>P.H.C파일항타(L=12.0M)</v>
          </cell>
          <cell r="C98" t="str">
            <v>Φ350</v>
          </cell>
          <cell r="D98">
            <v>45</v>
          </cell>
          <cell r="E98" t="str">
            <v>본</v>
          </cell>
          <cell r="F98">
            <v>211968</v>
          </cell>
          <cell r="G98">
            <v>40848</v>
          </cell>
          <cell r="H98">
            <v>44400</v>
          </cell>
        </row>
        <row r="99">
          <cell r="B99" t="str">
            <v>신축이음</v>
          </cell>
          <cell r="C99" t="str">
            <v>T=30CM</v>
          </cell>
          <cell r="D99">
            <v>2</v>
          </cell>
          <cell r="E99" t="str">
            <v>M</v>
          </cell>
          <cell r="F99">
            <v>2256</v>
          </cell>
          <cell r="G99">
            <v>992</v>
          </cell>
        </row>
        <row r="100">
          <cell r="B100" t="str">
            <v>신축이음</v>
          </cell>
          <cell r="C100" t="str">
            <v>T=40CM</v>
          </cell>
          <cell r="D100">
            <v>24</v>
          </cell>
          <cell r="E100" t="str">
            <v>M</v>
          </cell>
          <cell r="F100">
            <v>2470</v>
          </cell>
          <cell r="G100">
            <v>1086</v>
          </cell>
        </row>
        <row r="101">
          <cell r="B101" t="str">
            <v>신축이음</v>
          </cell>
          <cell r="C101" t="str">
            <v>T=45CM</v>
          </cell>
          <cell r="D101">
            <v>6</v>
          </cell>
          <cell r="E101" t="str">
            <v>M</v>
          </cell>
          <cell r="F101">
            <v>2577</v>
          </cell>
          <cell r="G101">
            <v>1133</v>
          </cell>
        </row>
        <row r="102">
          <cell r="B102" t="str">
            <v>신축이음</v>
          </cell>
          <cell r="C102" t="str">
            <v>T=50CM</v>
          </cell>
          <cell r="D102">
            <v>1</v>
          </cell>
          <cell r="E102" t="str">
            <v>M</v>
          </cell>
          <cell r="F102">
            <v>2684</v>
          </cell>
          <cell r="G102">
            <v>1180</v>
          </cell>
        </row>
        <row r="103">
          <cell r="B103" t="str">
            <v>(3)분수관및도로횡단통관공</v>
          </cell>
        </row>
        <row r="104">
          <cell r="B104" t="str">
            <v>터파기(기계70%+인력30%)</v>
          </cell>
          <cell r="C104" t="str">
            <v>0∼1M</v>
          </cell>
          <cell r="D104">
            <v>306</v>
          </cell>
          <cell r="E104" t="str">
            <v>M3</v>
          </cell>
          <cell r="F104">
            <v>74</v>
          </cell>
          <cell r="G104">
            <v>2280</v>
          </cell>
          <cell r="H104">
            <v>200</v>
          </cell>
        </row>
        <row r="105">
          <cell r="B105" t="str">
            <v>되메우기(기계50%+인력50%)</v>
          </cell>
          <cell r="C105" t="str">
            <v>구조물공</v>
          </cell>
          <cell r="D105">
            <v>200</v>
          </cell>
          <cell r="E105" t="str">
            <v>M3</v>
          </cell>
          <cell r="F105">
            <v>44</v>
          </cell>
          <cell r="G105">
            <v>1850</v>
          </cell>
          <cell r="H105">
            <v>120</v>
          </cell>
        </row>
        <row r="106">
          <cell r="B106" t="str">
            <v>레미콘타설(철근구조물)</v>
          </cell>
          <cell r="C106" t="str">
            <v>25-240-8</v>
          </cell>
          <cell r="D106">
            <v>65</v>
          </cell>
          <cell r="E106" t="str">
            <v>M3</v>
          </cell>
          <cell r="F106">
            <v>24888</v>
          </cell>
          <cell r="G106">
            <v>20552</v>
          </cell>
        </row>
        <row r="107">
          <cell r="B107" t="str">
            <v>레미콘타설(무근구조물)</v>
          </cell>
          <cell r="C107" t="str">
            <v>40-180-8</v>
          </cell>
          <cell r="D107">
            <v>30</v>
          </cell>
          <cell r="E107" t="str">
            <v>M3</v>
          </cell>
          <cell r="F107">
            <v>4000</v>
          </cell>
          <cell r="G107">
            <v>18619</v>
          </cell>
        </row>
        <row r="108">
          <cell r="B108" t="str">
            <v>합판거푸집</v>
          </cell>
          <cell r="C108" t="str">
            <v>합판3회</v>
          </cell>
          <cell r="D108">
            <v>137</v>
          </cell>
          <cell r="E108" t="str">
            <v>M2</v>
          </cell>
          <cell r="F108">
            <v>5002</v>
          </cell>
          <cell r="G108">
            <v>12713</v>
          </cell>
        </row>
        <row r="109">
          <cell r="B109" t="str">
            <v>합판거푸집</v>
          </cell>
          <cell r="C109" t="str">
            <v>합판6회</v>
          </cell>
          <cell r="D109">
            <v>356</v>
          </cell>
          <cell r="E109" t="str">
            <v>M2</v>
          </cell>
          <cell r="F109">
            <v>3765</v>
          </cell>
          <cell r="G109">
            <v>8651</v>
          </cell>
        </row>
        <row r="110">
          <cell r="B110" t="str">
            <v>흄관부설및접합</v>
          </cell>
          <cell r="C110" t="str">
            <v>D=600M/M기계부설</v>
          </cell>
          <cell r="D110">
            <v>30</v>
          </cell>
          <cell r="E110" t="str">
            <v>M</v>
          </cell>
          <cell r="F110">
            <v>28120</v>
          </cell>
          <cell r="G110">
            <v>30474</v>
          </cell>
          <cell r="H110">
            <v>5768</v>
          </cell>
        </row>
        <row r="111">
          <cell r="B111" t="str">
            <v>흄관부설및접합</v>
          </cell>
          <cell r="C111" t="str">
            <v>D=800M/M기계부설</v>
          </cell>
          <cell r="D111">
            <v>65</v>
          </cell>
          <cell r="E111" t="str">
            <v>M</v>
          </cell>
          <cell r="F111">
            <v>49010</v>
          </cell>
          <cell r="G111">
            <v>47312</v>
          </cell>
          <cell r="H111">
            <v>7635</v>
          </cell>
        </row>
        <row r="112">
          <cell r="B112" t="str">
            <v>흄관접합몰탈</v>
          </cell>
          <cell r="C112">
            <v>4.3055555555555562E-2</v>
          </cell>
          <cell r="D112">
            <v>1</v>
          </cell>
          <cell r="E112" t="str">
            <v>M3</v>
          </cell>
          <cell r="F112">
            <v>16100</v>
          </cell>
          <cell r="G112">
            <v>30924</v>
          </cell>
        </row>
        <row r="113">
          <cell r="B113" t="str">
            <v>철근가공조립</v>
          </cell>
          <cell r="C113" t="str">
            <v>보통</v>
          </cell>
          <cell r="D113">
            <v>3.5070000000000001</v>
          </cell>
          <cell r="E113" t="str">
            <v>TON</v>
          </cell>
          <cell r="F113">
            <v>10245</v>
          </cell>
          <cell r="G113">
            <v>317298</v>
          </cell>
        </row>
        <row r="114">
          <cell r="B114" t="str">
            <v>잡석</v>
          </cell>
          <cell r="C114" t="str">
            <v>Φ25*600MM</v>
          </cell>
          <cell r="D114">
            <v>324</v>
          </cell>
          <cell r="E114" t="str">
            <v>M3</v>
          </cell>
          <cell r="F114">
            <v>9000</v>
          </cell>
          <cell r="G114">
            <v>16328</v>
          </cell>
        </row>
        <row r="115">
          <cell r="B115" t="str">
            <v>(4)종단BOX,옹벽,세월교공</v>
          </cell>
          <cell r="D115">
            <v>0.623</v>
          </cell>
          <cell r="E115" t="str">
            <v>M3</v>
          </cell>
          <cell r="F115">
            <v>4000</v>
          </cell>
          <cell r="G115">
            <v>124075</v>
          </cell>
        </row>
        <row r="116">
          <cell r="B116" t="str">
            <v>터파기(기계70%+인력30%)</v>
          </cell>
          <cell r="C116" t="str">
            <v>0∼1M</v>
          </cell>
          <cell r="D116">
            <v>971</v>
          </cell>
          <cell r="E116" t="str">
            <v>M3</v>
          </cell>
          <cell r="F116">
            <v>74</v>
          </cell>
          <cell r="G116">
            <v>2280</v>
          </cell>
          <cell r="H116">
            <v>200</v>
          </cell>
        </row>
        <row r="117">
          <cell r="B117" t="str">
            <v>되메우기(기계50%+인력50%)</v>
          </cell>
          <cell r="C117" t="str">
            <v>구조물공</v>
          </cell>
          <cell r="D117">
            <v>839</v>
          </cell>
          <cell r="E117" t="str">
            <v>M3</v>
          </cell>
          <cell r="F117">
            <v>44</v>
          </cell>
          <cell r="G117">
            <v>1850</v>
          </cell>
          <cell r="H117">
            <v>120</v>
          </cell>
        </row>
        <row r="118">
          <cell r="B118" t="str">
            <v>레미콘타설(철근구조물)</v>
          </cell>
          <cell r="C118" t="str">
            <v>25-240-8</v>
          </cell>
          <cell r="D118">
            <v>435</v>
          </cell>
          <cell r="E118" t="str">
            <v>M3</v>
          </cell>
          <cell r="G118">
            <v>20552</v>
          </cell>
        </row>
        <row r="119">
          <cell r="B119" t="str">
            <v>레미콘타설(무근구조물)</v>
          </cell>
          <cell r="C119" t="str">
            <v>40-180-8</v>
          </cell>
          <cell r="D119">
            <v>46</v>
          </cell>
          <cell r="E119" t="str">
            <v>M3</v>
          </cell>
          <cell r="F119">
            <v>2256</v>
          </cell>
          <cell r="G119">
            <v>18619</v>
          </cell>
        </row>
        <row r="120">
          <cell r="B120" t="str">
            <v>합판거푸집</v>
          </cell>
          <cell r="C120" t="str">
            <v>합판3회</v>
          </cell>
          <cell r="D120">
            <v>1469</v>
          </cell>
          <cell r="E120" t="str">
            <v>M2</v>
          </cell>
          <cell r="F120">
            <v>5002</v>
          </cell>
          <cell r="G120">
            <v>12713</v>
          </cell>
          <cell r="H120">
            <v>200</v>
          </cell>
        </row>
        <row r="121">
          <cell r="B121" t="str">
            <v>합판거푸집</v>
          </cell>
          <cell r="C121" t="str">
            <v>합판6회</v>
          </cell>
          <cell r="D121">
            <v>33</v>
          </cell>
          <cell r="E121" t="str">
            <v>M2</v>
          </cell>
          <cell r="F121">
            <v>3765</v>
          </cell>
          <cell r="G121">
            <v>8651</v>
          </cell>
          <cell r="H121">
            <v>200</v>
          </cell>
        </row>
        <row r="122">
          <cell r="B122" t="str">
            <v>흄관부설및접합</v>
          </cell>
          <cell r="C122" t="str">
            <v>D=800M/M기계부설</v>
          </cell>
          <cell r="D122">
            <v>175</v>
          </cell>
          <cell r="E122" t="str">
            <v>M</v>
          </cell>
          <cell r="F122">
            <v>49010</v>
          </cell>
          <cell r="G122">
            <v>47312</v>
          </cell>
          <cell r="H122">
            <v>7635</v>
          </cell>
        </row>
        <row r="123">
          <cell r="B123" t="str">
            <v>동바리</v>
          </cell>
          <cell r="C123" t="str">
            <v>강관3개월</v>
          </cell>
          <cell r="D123">
            <v>52</v>
          </cell>
          <cell r="E123" t="str">
            <v>공/M3</v>
          </cell>
          <cell r="F123">
            <v>203</v>
          </cell>
          <cell r="G123">
            <v>6021</v>
          </cell>
        </row>
        <row r="124">
          <cell r="B124" t="str">
            <v>비계</v>
          </cell>
          <cell r="C124" t="str">
            <v>강관3개월</v>
          </cell>
          <cell r="D124">
            <v>13</v>
          </cell>
          <cell r="E124" t="str">
            <v>M2</v>
          </cell>
          <cell r="F124">
            <v>972</v>
          </cell>
          <cell r="G124">
            <v>6614</v>
          </cell>
        </row>
        <row r="125">
          <cell r="B125" t="str">
            <v>철근가공조립</v>
          </cell>
          <cell r="C125" t="str">
            <v>복잡</v>
          </cell>
          <cell r="D125">
            <v>16.984000000000002</v>
          </cell>
          <cell r="E125" t="str">
            <v>TON</v>
          </cell>
          <cell r="F125">
            <v>11792</v>
          </cell>
          <cell r="G125">
            <v>349613</v>
          </cell>
        </row>
        <row r="126">
          <cell r="B126" t="str">
            <v>철근가공조립</v>
          </cell>
          <cell r="C126" t="str">
            <v>간단</v>
          </cell>
          <cell r="D126">
            <v>21.173999999999999</v>
          </cell>
          <cell r="E126" t="str">
            <v>TON</v>
          </cell>
          <cell r="F126">
            <v>8630</v>
          </cell>
          <cell r="G126">
            <v>281547</v>
          </cell>
          <cell r="H126">
            <v>504</v>
          </cell>
        </row>
        <row r="127">
          <cell r="B127" t="str">
            <v>잡석</v>
          </cell>
          <cell r="C127" t="str">
            <v>t=15CM</v>
          </cell>
          <cell r="D127">
            <v>189</v>
          </cell>
          <cell r="E127" t="str">
            <v>M3</v>
          </cell>
          <cell r="F127">
            <v>9000</v>
          </cell>
          <cell r="G127">
            <v>1360</v>
          </cell>
          <cell r="H127">
            <v>504</v>
          </cell>
        </row>
        <row r="128">
          <cell r="B128" t="str">
            <v>뒷채움잡석부설</v>
          </cell>
          <cell r="D128">
            <v>170</v>
          </cell>
          <cell r="E128" t="str">
            <v>M3</v>
          </cell>
          <cell r="G128">
            <v>16328</v>
          </cell>
        </row>
        <row r="129">
          <cell r="B129" t="str">
            <v>배수파이프</v>
          </cell>
          <cell r="C129" t="str">
            <v>φ50mm</v>
          </cell>
          <cell r="D129">
            <v>9</v>
          </cell>
          <cell r="E129" t="str">
            <v>M</v>
          </cell>
          <cell r="F129">
            <v>780</v>
          </cell>
          <cell r="G129">
            <v>195</v>
          </cell>
        </row>
        <row r="130">
          <cell r="B130" t="str">
            <v>(5)용수로공</v>
          </cell>
          <cell r="D130">
            <v>340</v>
          </cell>
          <cell r="E130" t="str">
            <v>㎥</v>
          </cell>
          <cell r="F130">
            <v>195</v>
          </cell>
          <cell r="G130">
            <v>250</v>
          </cell>
          <cell r="H130">
            <v>319</v>
          </cell>
        </row>
        <row r="131">
          <cell r="B131" t="str">
            <v>터파기(기계70%+인력30%)</v>
          </cell>
          <cell r="C131" t="str">
            <v>0∼1M</v>
          </cell>
          <cell r="D131">
            <v>8650</v>
          </cell>
          <cell r="E131" t="str">
            <v>M3</v>
          </cell>
          <cell r="F131">
            <v>74</v>
          </cell>
          <cell r="G131">
            <v>2280</v>
          </cell>
          <cell r="H131">
            <v>200</v>
          </cell>
        </row>
        <row r="132">
          <cell r="B132" t="str">
            <v>되메우기(기계50%+인력50%)</v>
          </cell>
          <cell r="C132" t="str">
            <v>구조물공</v>
          </cell>
          <cell r="D132">
            <v>6982</v>
          </cell>
          <cell r="E132" t="str">
            <v>M3</v>
          </cell>
          <cell r="F132">
            <v>44</v>
          </cell>
          <cell r="G132">
            <v>1850</v>
          </cell>
          <cell r="H132">
            <v>120</v>
          </cell>
        </row>
        <row r="133">
          <cell r="B133" t="str">
            <v>레미콘타설(철근구조물)</v>
          </cell>
          <cell r="C133" t="str">
            <v>25-210-8</v>
          </cell>
          <cell r="D133">
            <v>576</v>
          </cell>
          <cell r="E133" t="str">
            <v>M3</v>
          </cell>
          <cell r="G133">
            <v>20552</v>
          </cell>
        </row>
        <row r="134">
          <cell r="B134" t="str">
            <v>레미콘타설(무근구조물)</v>
          </cell>
          <cell r="C134" t="str">
            <v>40-180-8</v>
          </cell>
          <cell r="D134">
            <v>141</v>
          </cell>
          <cell r="E134" t="str">
            <v>M3</v>
          </cell>
          <cell r="G134">
            <v>18619</v>
          </cell>
        </row>
        <row r="135">
          <cell r="B135" t="str">
            <v>합판거푸집</v>
          </cell>
          <cell r="C135" t="str">
            <v>합판3회</v>
          </cell>
          <cell r="D135">
            <v>3800</v>
          </cell>
          <cell r="E135" t="str">
            <v>M2</v>
          </cell>
          <cell r="F135">
            <v>5002</v>
          </cell>
          <cell r="G135">
            <v>12713</v>
          </cell>
          <cell r="H135">
            <v>55</v>
          </cell>
        </row>
        <row r="136">
          <cell r="B136" t="str">
            <v>합판거푸집</v>
          </cell>
          <cell r="C136" t="str">
            <v>합판6회</v>
          </cell>
          <cell r="D136">
            <v>177</v>
          </cell>
          <cell r="E136" t="str">
            <v>M2</v>
          </cell>
          <cell r="F136">
            <v>3765</v>
          </cell>
          <cell r="G136">
            <v>8651</v>
          </cell>
          <cell r="H136">
            <v>55</v>
          </cell>
        </row>
        <row r="137">
          <cell r="B137" t="str">
            <v>철근가공조립</v>
          </cell>
          <cell r="C137" t="str">
            <v>보통</v>
          </cell>
          <cell r="D137">
            <v>63.043999999999997</v>
          </cell>
          <cell r="E137" t="str">
            <v>TON</v>
          </cell>
          <cell r="F137">
            <v>10245</v>
          </cell>
          <cell r="G137">
            <v>317298</v>
          </cell>
        </row>
        <row r="138">
          <cell r="B138" t="str">
            <v>잡석</v>
          </cell>
          <cell r="D138">
            <v>283</v>
          </cell>
          <cell r="E138" t="str">
            <v>M3</v>
          </cell>
          <cell r="F138">
            <v>9000</v>
          </cell>
          <cell r="G138">
            <v>16328</v>
          </cell>
        </row>
        <row r="139">
          <cell r="B139" t="str">
            <v>라.부체도으로공</v>
          </cell>
        </row>
        <row r="140">
          <cell r="B140" t="str">
            <v>레미콘타설</v>
          </cell>
          <cell r="C140" t="str">
            <v>40-210-8</v>
          </cell>
          <cell r="D140">
            <v>990</v>
          </cell>
          <cell r="E140" t="str">
            <v>M3</v>
          </cell>
          <cell r="G140">
            <v>18619</v>
          </cell>
        </row>
        <row r="141">
          <cell r="B141" t="str">
            <v>합판거푸집</v>
          </cell>
          <cell r="C141" t="str">
            <v>합판6회</v>
          </cell>
          <cell r="D141">
            <v>464</v>
          </cell>
          <cell r="E141" t="str">
            <v>M2</v>
          </cell>
          <cell r="F141">
            <v>3765</v>
          </cell>
          <cell r="G141">
            <v>8651</v>
          </cell>
          <cell r="H141">
            <v>10292</v>
          </cell>
        </row>
        <row r="142">
          <cell r="B142" t="str">
            <v>보조기층</v>
          </cell>
          <cell r="D142">
            <v>990</v>
          </cell>
          <cell r="E142" t="str">
            <v>M3</v>
          </cell>
          <cell r="F142">
            <v>10396</v>
          </cell>
          <cell r="G142">
            <v>1360</v>
          </cell>
          <cell r="H142">
            <v>504</v>
          </cell>
        </row>
        <row r="143">
          <cell r="B143" t="str">
            <v>콘크리트보강섬유</v>
          </cell>
          <cell r="C143" t="str">
            <v>19mm,0.9kg/포망사형</v>
          </cell>
          <cell r="D143">
            <v>4952</v>
          </cell>
          <cell r="E143" t="str">
            <v>M2</v>
          </cell>
          <cell r="F143">
            <v>5000</v>
          </cell>
          <cell r="G143">
            <v>1250</v>
          </cell>
        </row>
        <row r="144">
          <cell r="B144" t="str">
            <v>줄눈</v>
          </cell>
          <cell r="C144" t="str">
            <v>합판T=12M/M</v>
          </cell>
          <cell r="D144">
            <v>99</v>
          </cell>
          <cell r="E144" t="str">
            <v>M2</v>
          </cell>
          <cell r="F144">
            <v>1077</v>
          </cell>
          <cell r="G144">
            <v>5660</v>
          </cell>
        </row>
        <row r="145">
          <cell r="B145" t="str">
            <v>비닐깔기</v>
          </cell>
          <cell r="C145" t="str">
            <v>t=0.2m/m</v>
          </cell>
          <cell r="D145">
            <v>4952</v>
          </cell>
          <cell r="E145" t="str">
            <v>M2</v>
          </cell>
          <cell r="F145">
            <v>135</v>
          </cell>
          <cell r="G145">
            <v>343</v>
          </cell>
        </row>
        <row r="146">
          <cell r="B146" t="str">
            <v>2.금암지구</v>
          </cell>
          <cell r="C146" t="str">
            <v>토사</v>
          </cell>
          <cell r="D146">
            <v>46</v>
          </cell>
          <cell r="E146" t="str">
            <v>M3</v>
          </cell>
          <cell r="F146">
            <v>243</v>
          </cell>
          <cell r="G146">
            <v>312</v>
          </cell>
          <cell r="H146">
            <v>398</v>
          </cell>
        </row>
        <row r="147">
          <cell r="B147" t="str">
            <v>가.축제공</v>
          </cell>
          <cell r="C147" t="str">
            <v>토사</v>
          </cell>
          <cell r="D147">
            <v>18638</v>
          </cell>
          <cell r="E147" t="str">
            <v>M3</v>
          </cell>
          <cell r="F147">
            <v>243</v>
          </cell>
          <cell r="G147">
            <v>312</v>
          </cell>
          <cell r="H147">
            <v>398</v>
          </cell>
        </row>
        <row r="148">
          <cell r="B148" t="str">
            <v>성토(1),금암제</v>
          </cell>
          <cell r="C148" t="str">
            <v>BH(1.0)+DT(15)+BD(19)</v>
          </cell>
          <cell r="D148">
            <v>277753</v>
          </cell>
          <cell r="E148" t="str">
            <v>M3</v>
          </cell>
          <cell r="F148">
            <v>1147</v>
          </cell>
          <cell r="G148">
            <v>1256</v>
          </cell>
          <cell r="H148">
            <v>1434</v>
          </cell>
        </row>
        <row r="149">
          <cell r="B149" t="str">
            <v>성토(2),금암제</v>
          </cell>
          <cell r="C149" t="str">
            <v>BH(1.0)+DT(15)+BD(19)</v>
          </cell>
          <cell r="D149">
            <v>31169</v>
          </cell>
          <cell r="E149" t="str">
            <v>M3</v>
          </cell>
          <cell r="F149">
            <v>1147</v>
          </cell>
          <cell r="G149">
            <v>1256</v>
          </cell>
          <cell r="H149">
            <v>1434</v>
          </cell>
        </row>
        <row r="150">
          <cell r="B150" t="str">
            <v>잔토유용</v>
          </cell>
          <cell r="C150" t="str">
            <v>B/D</v>
          </cell>
          <cell r="D150">
            <v>4006</v>
          </cell>
          <cell r="E150" t="str">
            <v>M3</v>
          </cell>
          <cell r="F150">
            <v>288</v>
          </cell>
          <cell r="G150">
            <v>371</v>
          </cell>
          <cell r="H150">
            <v>473</v>
          </cell>
        </row>
        <row r="151">
          <cell r="B151" t="str">
            <v>줄떼</v>
          </cell>
          <cell r="D151">
            <v>34160</v>
          </cell>
          <cell r="E151" t="str">
            <v>M2</v>
          </cell>
          <cell r="F151">
            <v>613</v>
          </cell>
          <cell r="G151">
            <v>2370</v>
          </cell>
        </row>
        <row r="152">
          <cell r="B152" t="str">
            <v>면고르기(인력)</v>
          </cell>
          <cell r="C152" t="str">
            <v>성토면</v>
          </cell>
          <cell r="D152">
            <v>70245</v>
          </cell>
          <cell r="E152" t="str">
            <v>M2</v>
          </cell>
          <cell r="G152">
            <v>652</v>
          </cell>
        </row>
        <row r="153">
          <cell r="B153" t="str">
            <v>면고르기(인력)</v>
          </cell>
          <cell r="C153" t="str">
            <v>절토면</v>
          </cell>
          <cell r="D153">
            <v>5116</v>
          </cell>
          <cell r="E153" t="str">
            <v>M2</v>
          </cell>
          <cell r="G153">
            <v>1443</v>
          </cell>
        </row>
        <row r="154">
          <cell r="B154" t="str">
            <v>비탈규준틀</v>
          </cell>
          <cell r="C154" t="str">
            <v>2＠2.5*2.5M</v>
          </cell>
          <cell r="D154">
            <v>262</v>
          </cell>
          <cell r="E154" t="str">
            <v>개소</v>
          </cell>
          <cell r="F154">
            <v>4155</v>
          </cell>
          <cell r="G154">
            <v>18907</v>
          </cell>
        </row>
        <row r="155">
          <cell r="B155" t="str">
            <v>하천경계말뚝</v>
          </cell>
          <cell r="D155">
            <v>46</v>
          </cell>
          <cell r="E155" t="str">
            <v>개</v>
          </cell>
          <cell r="F155">
            <v>3548</v>
          </cell>
          <cell r="G155">
            <v>6542</v>
          </cell>
        </row>
        <row r="156">
          <cell r="B156" t="str">
            <v>나.호안공</v>
          </cell>
        </row>
        <row r="157">
          <cell r="B157" t="str">
            <v>브럭붙임</v>
          </cell>
          <cell r="C157" t="str">
            <v>40x25x12</v>
          </cell>
          <cell r="D157">
            <v>34056</v>
          </cell>
          <cell r="E157" t="str">
            <v>M2</v>
          </cell>
          <cell r="G157">
            <v>8610</v>
          </cell>
        </row>
        <row r="158">
          <cell r="B158" t="str">
            <v>천단몰탈</v>
          </cell>
          <cell r="C158">
            <v>4.4444444444444446E-2</v>
          </cell>
          <cell r="D158">
            <v>45</v>
          </cell>
          <cell r="E158" t="str">
            <v>M3</v>
          </cell>
          <cell r="G158">
            <v>30924</v>
          </cell>
        </row>
        <row r="159">
          <cell r="B159" t="str">
            <v>터파기(기계70%+인력30%)</v>
          </cell>
          <cell r="C159" t="str">
            <v>0∼1M</v>
          </cell>
          <cell r="D159">
            <v>1212</v>
          </cell>
          <cell r="E159" t="str">
            <v>M3</v>
          </cell>
          <cell r="F159">
            <v>74</v>
          </cell>
          <cell r="G159">
            <v>2280</v>
          </cell>
          <cell r="H159">
            <v>200</v>
          </cell>
        </row>
        <row r="160">
          <cell r="B160" t="str">
            <v>되메우기(기계50%+인력50%)</v>
          </cell>
          <cell r="C160" t="str">
            <v>호안공</v>
          </cell>
          <cell r="D160">
            <v>1019</v>
          </cell>
          <cell r="E160" t="str">
            <v>M3</v>
          </cell>
          <cell r="F160">
            <v>55</v>
          </cell>
          <cell r="G160">
            <v>1883</v>
          </cell>
          <cell r="H160">
            <v>151</v>
          </cell>
        </row>
        <row r="161">
          <cell r="B161" t="str">
            <v>돌망태</v>
          </cell>
          <cell r="C161" t="str">
            <v>신설#8-타.450x950</v>
          </cell>
          <cell r="D161">
            <v>2400</v>
          </cell>
          <cell r="E161" t="str">
            <v>M2</v>
          </cell>
          <cell r="G161">
            <v>7215</v>
          </cell>
        </row>
        <row r="162">
          <cell r="B162" t="str">
            <v>FILTERMAT</v>
          </cell>
          <cell r="D162">
            <v>35873</v>
          </cell>
          <cell r="E162" t="str">
            <v>M2</v>
          </cell>
          <cell r="F162">
            <v>2000</v>
          </cell>
          <cell r="G162">
            <v>154</v>
          </cell>
        </row>
        <row r="163">
          <cell r="B163" t="str">
            <v>사석</v>
          </cell>
          <cell r="D163">
            <v>2879</v>
          </cell>
          <cell r="E163" t="str">
            <v>M3</v>
          </cell>
          <cell r="F163">
            <v>9000</v>
          </cell>
        </row>
        <row r="164">
          <cell r="B164" t="str">
            <v>다.구조물공</v>
          </cell>
        </row>
        <row r="165">
          <cell r="B165" t="str">
            <v>(1)배수문공</v>
          </cell>
        </row>
        <row r="166">
          <cell r="B166" t="str">
            <v>터파기(기계70%+인력30%)</v>
          </cell>
          <cell r="C166" t="str">
            <v>0∼1M</v>
          </cell>
          <cell r="D166">
            <v>364</v>
          </cell>
          <cell r="E166" t="str">
            <v>M3</v>
          </cell>
          <cell r="F166">
            <v>74</v>
          </cell>
          <cell r="G166">
            <v>2280</v>
          </cell>
          <cell r="H166">
            <v>200</v>
          </cell>
        </row>
        <row r="167">
          <cell r="B167" t="str">
            <v>터파기(기계70%+인력30%)</v>
          </cell>
          <cell r="C167" t="str">
            <v>1∼2M</v>
          </cell>
          <cell r="D167">
            <v>228</v>
          </cell>
          <cell r="E167" t="str">
            <v>M3</v>
          </cell>
          <cell r="F167">
            <v>74</v>
          </cell>
          <cell r="G167">
            <v>3002</v>
          </cell>
          <cell r="H167">
            <v>200</v>
          </cell>
        </row>
        <row r="168">
          <cell r="B168" t="str">
            <v>터파기(기계70%+인력30%)</v>
          </cell>
          <cell r="C168" t="str">
            <v>2∼3M</v>
          </cell>
          <cell r="D168">
            <v>585</v>
          </cell>
          <cell r="E168" t="str">
            <v>M3</v>
          </cell>
          <cell r="F168">
            <v>74</v>
          </cell>
          <cell r="G168">
            <v>3723</v>
          </cell>
          <cell r="H168">
            <v>200</v>
          </cell>
        </row>
        <row r="169">
          <cell r="B169" t="str">
            <v>되메우기(기계50%+인력50%)</v>
          </cell>
          <cell r="C169" t="str">
            <v>구조물공</v>
          </cell>
          <cell r="D169">
            <v>1024</v>
          </cell>
          <cell r="E169" t="str">
            <v>M3</v>
          </cell>
          <cell r="F169">
            <v>44</v>
          </cell>
          <cell r="G169">
            <v>1850</v>
          </cell>
          <cell r="H169">
            <v>120</v>
          </cell>
        </row>
        <row r="170">
          <cell r="B170" t="str">
            <v>레미콘타설(철근구조물)</v>
          </cell>
          <cell r="C170" t="str">
            <v>25-240-8</v>
          </cell>
          <cell r="D170">
            <v>192</v>
          </cell>
          <cell r="E170" t="str">
            <v>M3</v>
          </cell>
          <cell r="G170">
            <v>20552</v>
          </cell>
        </row>
        <row r="171">
          <cell r="B171" t="str">
            <v>레미콘타설(무근구조물)</v>
          </cell>
          <cell r="C171" t="str">
            <v>40-180-8</v>
          </cell>
          <cell r="D171">
            <v>17</v>
          </cell>
          <cell r="E171" t="str">
            <v>M3</v>
          </cell>
          <cell r="G171">
            <v>18619</v>
          </cell>
        </row>
        <row r="172">
          <cell r="B172" t="str">
            <v>합판거푸집</v>
          </cell>
          <cell r="C172" t="str">
            <v>합판2회</v>
          </cell>
          <cell r="D172">
            <v>202</v>
          </cell>
          <cell r="E172" t="str">
            <v>M2</v>
          </cell>
          <cell r="F172">
            <v>6185</v>
          </cell>
          <cell r="G172">
            <v>16220</v>
          </cell>
        </row>
        <row r="173">
          <cell r="B173" t="str">
            <v>합판거푸집</v>
          </cell>
          <cell r="C173" t="str">
            <v>합판3회</v>
          </cell>
          <cell r="D173">
            <v>575</v>
          </cell>
          <cell r="E173" t="str">
            <v>M2</v>
          </cell>
          <cell r="F173">
            <v>5002</v>
          </cell>
          <cell r="G173">
            <v>12713</v>
          </cell>
        </row>
        <row r="174">
          <cell r="B174" t="str">
            <v>합판거푸집</v>
          </cell>
          <cell r="C174" t="str">
            <v>합판6회</v>
          </cell>
          <cell r="D174">
            <v>13</v>
          </cell>
          <cell r="E174" t="str">
            <v>M2</v>
          </cell>
          <cell r="F174">
            <v>3765</v>
          </cell>
          <cell r="G174">
            <v>8651</v>
          </cell>
        </row>
        <row r="175">
          <cell r="B175" t="str">
            <v>동바리</v>
          </cell>
          <cell r="C175" t="str">
            <v>강관3개월</v>
          </cell>
          <cell r="D175">
            <v>498</v>
          </cell>
          <cell r="E175" t="str">
            <v>공/M3</v>
          </cell>
          <cell r="F175">
            <v>203</v>
          </cell>
          <cell r="G175">
            <v>6021</v>
          </cell>
        </row>
        <row r="176">
          <cell r="B176" t="str">
            <v>비계</v>
          </cell>
          <cell r="C176" t="str">
            <v>강관3개월</v>
          </cell>
          <cell r="D176">
            <v>842</v>
          </cell>
          <cell r="E176" t="str">
            <v>M2</v>
          </cell>
          <cell r="F176">
            <v>972</v>
          </cell>
          <cell r="G176">
            <v>6614</v>
          </cell>
        </row>
        <row r="177">
          <cell r="B177" t="str">
            <v>철근가공조립</v>
          </cell>
          <cell r="C177" t="str">
            <v>복잡</v>
          </cell>
          <cell r="D177">
            <v>11.257999999999999</v>
          </cell>
          <cell r="E177" t="str">
            <v>TON</v>
          </cell>
          <cell r="F177">
            <v>11792</v>
          </cell>
          <cell r="G177">
            <v>349613</v>
          </cell>
        </row>
        <row r="178">
          <cell r="B178" t="str">
            <v>잡석부설</v>
          </cell>
          <cell r="D178">
            <v>66</v>
          </cell>
          <cell r="E178" t="str">
            <v>M3</v>
          </cell>
          <cell r="F178">
            <v>9000</v>
          </cell>
          <cell r="G178">
            <v>16328</v>
          </cell>
        </row>
        <row r="179">
          <cell r="B179" t="str">
            <v>난간제작및설치</v>
          </cell>
          <cell r="C179" t="str">
            <v>D=50M/M</v>
          </cell>
          <cell r="D179">
            <v>59</v>
          </cell>
          <cell r="E179" t="str">
            <v>M</v>
          </cell>
          <cell r="F179">
            <v>13678</v>
          </cell>
          <cell r="G179">
            <v>14035</v>
          </cell>
        </row>
        <row r="180">
          <cell r="B180" t="str">
            <v>P.H.C파일항타(L=12.0M)</v>
          </cell>
          <cell r="C180" t="str">
            <v>Φ350</v>
          </cell>
          <cell r="D180">
            <v>38</v>
          </cell>
          <cell r="E180" t="str">
            <v>본</v>
          </cell>
          <cell r="F180">
            <v>211968</v>
          </cell>
          <cell r="G180">
            <v>40848</v>
          </cell>
          <cell r="H180">
            <v>44400</v>
          </cell>
        </row>
        <row r="181">
          <cell r="B181" t="str">
            <v>(2)배수통관공</v>
          </cell>
          <cell r="C181" t="str">
            <v>t=20MM</v>
          </cell>
          <cell r="D181">
            <v>6</v>
          </cell>
          <cell r="E181" t="str">
            <v>M2</v>
          </cell>
          <cell r="F181">
            <v>2149</v>
          </cell>
          <cell r="G181">
            <v>945</v>
          </cell>
        </row>
        <row r="182">
          <cell r="B182" t="str">
            <v>터파기(기계70%+인력30%)</v>
          </cell>
          <cell r="C182" t="str">
            <v>0∼1M</v>
          </cell>
          <cell r="D182">
            <v>149</v>
          </cell>
          <cell r="E182" t="str">
            <v>M3</v>
          </cell>
          <cell r="F182">
            <v>74</v>
          </cell>
          <cell r="G182">
            <v>2280</v>
          </cell>
          <cell r="H182">
            <v>200</v>
          </cell>
        </row>
        <row r="183">
          <cell r="B183" t="str">
            <v>되메우기(기계50%+인력50%)</v>
          </cell>
          <cell r="C183" t="str">
            <v>구조물공</v>
          </cell>
          <cell r="D183">
            <v>118</v>
          </cell>
          <cell r="E183" t="str">
            <v>M3</v>
          </cell>
          <cell r="F183">
            <v>44</v>
          </cell>
          <cell r="G183">
            <v>1850</v>
          </cell>
          <cell r="H183">
            <v>120</v>
          </cell>
        </row>
        <row r="184">
          <cell r="B184" t="str">
            <v>레미콘타설(철근구조물)</v>
          </cell>
          <cell r="C184" t="str">
            <v>25-210-8</v>
          </cell>
          <cell r="D184">
            <v>31</v>
          </cell>
          <cell r="E184" t="str">
            <v>M3</v>
          </cell>
          <cell r="G184">
            <v>20552</v>
          </cell>
        </row>
        <row r="185">
          <cell r="B185" t="str">
            <v>레미콘타설(철근구조물)</v>
          </cell>
          <cell r="C185" t="str">
            <v>25-240-8</v>
          </cell>
          <cell r="D185">
            <v>15</v>
          </cell>
          <cell r="E185" t="str">
            <v>M3</v>
          </cell>
          <cell r="G185">
            <v>20552</v>
          </cell>
        </row>
        <row r="186">
          <cell r="B186" t="str">
            <v>레미콘타설(무근구조물)</v>
          </cell>
          <cell r="C186" t="str">
            <v>40-180-8</v>
          </cell>
          <cell r="D186">
            <v>10</v>
          </cell>
          <cell r="E186" t="str">
            <v>M3</v>
          </cell>
          <cell r="F186">
            <v>74</v>
          </cell>
          <cell r="G186">
            <v>18619</v>
          </cell>
          <cell r="H186">
            <v>200</v>
          </cell>
        </row>
        <row r="187">
          <cell r="B187" t="str">
            <v>합판거푸집</v>
          </cell>
          <cell r="C187" t="str">
            <v>합판3회</v>
          </cell>
          <cell r="D187">
            <v>71</v>
          </cell>
          <cell r="E187" t="str">
            <v>M2</v>
          </cell>
          <cell r="F187">
            <v>5002</v>
          </cell>
          <cell r="G187">
            <v>12713</v>
          </cell>
          <cell r="H187">
            <v>200</v>
          </cell>
        </row>
        <row r="188">
          <cell r="B188" t="str">
            <v>합판거푸집</v>
          </cell>
          <cell r="C188" t="str">
            <v>합판4회</v>
          </cell>
          <cell r="D188">
            <v>62</v>
          </cell>
          <cell r="E188" t="str">
            <v>M2</v>
          </cell>
          <cell r="F188">
            <v>4351</v>
          </cell>
          <cell r="G188">
            <v>10813</v>
          </cell>
          <cell r="H188">
            <v>200</v>
          </cell>
        </row>
        <row r="189">
          <cell r="B189" t="str">
            <v>합판거푸집</v>
          </cell>
          <cell r="C189" t="str">
            <v>합판6회</v>
          </cell>
          <cell r="D189">
            <v>10</v>
          </cell>
          <cell r="E189" t="str">
            <v>M2</v>
          </cell>
          <cell r="F189">
            <v>3765</v>
          </cell>
          <cell r="G189">
            <v>8651</v>
          </cell>
        </row>
        <row r="190">
          <cell r="B190" t="str">
            <v>흄관부설및접합</v>
          </cell>
          <cell r="C190" t="str">
            <v>D=800M/M기계부설</v>
          </cell>
          <cell r="D190">
            <v>49</v>
          </cell>
          <cell r="E190" t="str">
            <v>M</v>
          </cell>
          <cell r="F190">
            <v>49010</v>
          </cell>
          <cell r="G190">
            <v>47312</v>
          </cell>
          <cell r="H190">
            <v>7635</v>
          </cell>
        </row>
        <row r="191">
          <cell r="B191" t="str">
            <v>흄관접합몰탈</v>
          </cell>
          <cell r="C191">
            <v>4.3055555555555562E-2</v>
          </cell>
          <cell r="D191">
            <v>8</v>
          </cell>
          <cell r="E191" t="str">
            <v>M3</v>
          </cell>
          <cell r="G191">
            <v>30924</v>
          </cell>
        </row>
        <row r="192">
          <cell r="B192" t="str">
            <v>철근가공조립</v>
          </cell>
          <cell r="C192" t="str">
            <v>간단</v>
          </cell>
          <cell r="D192">
            <v>3.0339999999999998</v>
          </cell>
          <cell r="E192" t="str">
            <v>TON</v>
          </cell>
          <cell r="F192">
            <v>8630</v>
          </cell>
          <cell r="G192">
            <v>281547</v>
          </cell>
          <cell r="H192">
            <v>168</v>
          </cell>
        </row>
        <row r="193">
          <cell r="B193" t="str">
            <v>잡석</v>
          </cell>
          <cell r="C193" t="str">
            <v>(인력30%+기계70%)</v>
          </cell>
          <cell r="D193">
            <v>26</v>
          </cell>
          <cell r="E193" t="str">
            <v>M3</v>
          </cell>
          <cell r="F193">
            <v>9000</v>
          </cell>
          <cell r="G193">
            <v>16328</v>
          </cell>
          <cell r="H193">
            <v>168</v>
          </cell>
        </row>
        <row r="194">
          <cell r="B194" t="str">
            <v>라.부체도으로공</v>
          </cell>
          <cell r="C194" t="str">
            <v>(인력30%+기계70%)</v>
          </cell>
          <cell r="D194">
            <v>5276</v>
          </cell>
          <cell r="E194" t="str">
            <v>㎥</v>
          </cell>
          <cell r="F194">
            <v>62</v>
          </cell>
          <cell r="G194">
            <v>1215</v>
          </cell>
          <cell r="H194">
            <v>168</v>
          </cell>
        </row>
        <row r="195">
          <cell r="B195" t="str">
            <v>레미콘타설</v>
          </cell>
          <cell r="C195" t="str">
            <v>40-210-8</v>
          </cell>
          <cell r="D195">
            <v>608</v>
          </cell>
          <cell r="E195" t="str">
            <v>M3</v>
          </cell>
          <cell r="G195">
            <v>18619</v>
          </cell>
        </row>
        <row r="196">
          <cell r="B196" t="str">
            <v>합판거푸집</v>
          </cell>
          <cell r="C196" t="str">
            <v>합판6회</v>
          </cell>
          <cell r="D196">
            <v>337</v>
          </cell>
          <cell r="E196" t="str">
            <v>M2</v>
          </cell>
          <cell r="F196">
            <v>3765</v>
          </cell>
          <cell r="G196">
            <v>8651</v>
          </cell>
        </row>
        <row r="197">
          <cell r="B197" t="str">
            <v>보조기층</v>
          </cell>
          <cell r="C197" t="str">
            <v>2회</v>
          </cell>
          <cell r="D197">
            <v>594</v>
          </cell>
          <cell r="E197" t="str">
            <v>M3</v>
          </cell>
          <cell r="F197">
            <v>10396</v>
          </cell>
          <cell r="G197">
            <v>1360</v>
          </cell>
          <cell r="H197">
            <v>504</v>
          </cell>
        </row>
        <row r="198">
          <cell r="B198" t="str">
            <v>콘크리트보강섬유</v>
          </cell>
          <cell r="C198" t="str">
            <v>19mm,0.9kg/포망사형</v>
          </cell>
          <cell r="D198">
            <v>2971</v>
          </cell>
          <cell r="E198" t="str">
            <v>M2</v>
          </cell>
          <cell r="F198">
            <v>5000</v>
          </cell>
          <cell r="G198">
            <v>1250</v>
          </cell>
        </row>
        <row r="199">
          <cell r="B199" t="str">
            <v>줄눈</v>
          </cell>
          <cell r="C199" t="str">
            <v>합판T=12M/M</v>
          </cell>
          <cell r="D199">
            <v>59</v>
          </cell>
          <cell r="E199" t="str">
            <v>M2</v>
          </cell>
          <cell r="F199">
            <v>1077</v>
          </cell>
          <cell r="G199">
            <v>5660</v>
          </cell>
          <cell r="H199">
            <v>200</v>
          </cell>
        </row>
        <row r="200">
          <cell r="B200" t="str">
            <v>비닐깔기</v>
          </cell>
          <cell r="C200" t="str">
            <v>t=0.2m/m</v>
          </cell>
          <cell r="D200">
            <v>2971</v>
          </cell>
          <cell r="E200" t="str">
            <v>M2</v>
          </cell>
          <cell r="F200">
            <v>135</v>
          </cell>
          <cell r="G200">
            <v>343</v>
          </cell>
        </row>
        <row r="201">
          <cell r="B201" t="str">
            <v>3.부대공</v>
          </cell>
          <cell r="C201" t="str">
            <v>(인력30%+기계70%)</v>
          </cell>
          <cell r="D201">
            <v>5861</v>
          </cell>
          <cell r="E201" t="str">
            <v>㎥</v>
          </cell>
          <cell r="F201">
            <v>62</v>
          </cell>
          <cell r="G201">
            <v>1215</v>
          </cell>
          <cell r="H201">
            <v>168</v>
          </cell>
        </row>
        <row r="202">
          <cell r="B202" t="str">
            <v>현장(240)+실험실(50)</v>
          </cell>
          <cell r="C202" t="str">
            <v>60개월</v>
          </cell>
          <cell r="D202">
            <v>290</v>
          </cell>
          <cell r="E202" t="str">
            <v>M2</v>
          </cell>
          <cell r="F202">
            <v>77808</v>
          </cell>
          <cell r="G202">
            <v>30942</v>
          </cell>
        </row>
        <row r="203">
          <cell r="B203" t="str">
            <v>중기운반</v>
          </cell>
          <cell r="D203">
            <v>1</v>
          </cell>
          <cell r="E203" t="str">
            <v>식</v>
          </cell>
        </row>
        <row r="204">
          <cell r="B204" t="str">
            <v>철근운반</v>
          </cell>
          <cell r="D204">
            <v>263.52999999999997</v>
          </cell>
          <cell r="E204" t="str">
            <v>TON</v>
          </cell>
          <cell r="F204">
            <v>566</v>
          </cell>
          <cell r="G204">
            <v>3636</v>
          </cell>
          <cell r="H204">
            <v>1589</v>
          </cell>
        </row>
        <row r="205">
          <cell r="B205" t="str">
            <v>시멘트운반</v>
          </cell>
          <cell r="D205">
            <v>1567</v>
          </cell>
          <cell r="E205" t="str">
            <v>대</v>
          </cell>
          <cell r="F205">
            <v>35</v>
          </cell>
          <cell r="G205">
            <v>272</v>
          </cell>
          <cell r="H205">
            <v>87</v>
          </cell>
        </row>
        <row r="206">
          <cell r="B206" t="str">
            <v>흄관운반</v>
          </cell>
          <cell r="C206" t="str">
            <v>D=250M/M</v>
          </cell>
          <cell r="D206">
            <v>26</v>
          </cell>
          <cell r="E206" t="str">
            <v>본</v>
          </cell>
          <cell r="F206">
            <v>25000</v>
          </cell>
          <cell r="G206">
            <v>1250</v>
          </cell>
          <cell r="H206">
            <v>2212</v>
          </cell>
        </row>
        <row r="207">
          <cell r="B207" t="str">
            <v>흄관운반</v>
          </cell>
          <cell r="C207" t="str">
            <v>D=600M/M</v>
          </cell>
          <cell r="D207">
            <v>12</v>
          </cell>
          <cell r="E207" t="str">
            <v>본</v>
          </cell>
          <cell r="F207">
            <v>25000</v>
          </cell>
          <cell r="G207">
            <v>1250</v>
          </cell>
          <cell r="H207">
            <v>7375</v>
          </cell>
        </row>
        <row r="208">
          <cell r="B208" t="str">
            <v>흄관운반</v>
          </cell>
          <cell r="C208" t="str">
            <v>D=800M/M</v>
          </cell>
          <cell r="D208">
            <v>90</v>
          </cell>
          <cell r="E208" t="str">
            <v>본</v>
          </cell>
          <cell r="F208">
            <v>967</v>
          </cell>
          <cell r="G208">
            <v>19562</v>
          </cell>
          <cell r="H208">
            <v>14749</v>
          </cell>
        </row>
        <row r="209">
          <cell r="B209" t="str">
            <v>P.H.C하차</v>
          </cell>
          <cell r="C209" t="str">
            <v>φ350M/M</v>
          </cell>
          <cell r="D209">
            <v>225</v>
          </cell>
          <cell r="E209" t="str">
            <v>본</v>
          </cell>
          <cell r="F209">
            <v>967</v>
          </cell>
          <cell r="G209">
            <v>19562</v>
          </cell>
          <cell r="H209">
            <v>5205</v>
          </cell>
        </row>
        <row r="210">
          <cell r="B210" t="str">
            <v>고재(철근)</v>
          </cell>
          <cell r="D210">
            <v>64.620999999999995</v>
          </cell>
          <cell r="E210" t="str">
            <v>TON</v>
          </cell>
          <cell r="F210">
            <v>-100000</v>
          </cell>
          <cell r="G210">
            <v>19562</v>
          </cell>
          <cell r="H210">
            <v>569</v>
          </cell>
        </row>
        <row r="211">
          <cell r="B211" t="str">
            <v>콘크리트깨기</v>
          </cell>
          <cell r="C211" t="str">
            <v>철근</v>
          </cell>
          <cell r="D211">
            <v>952</v>
          </cell>
          <cell r="E211" t="str">
            <v>M3</v>
          </cell>
          <cell r="F211">
            <v>1968</v>
          </cell>
          <cell r="G211">
            <v>6495</v>
          </cell>
          <cell r="H211">
            <v>8421</v>
          </cell>
        </row>
        <row r="212">
          <cell r="B212" t="str">
            <v>콘크리트깨기</v>
          </cell>
          <cell r="C212" t="str">
            <v>무근</v>
          </cell>
          <cell r="D212">
            <v>10</v>
          </cell>
          <cell r="E212" t="str">
            <v>M3</v>
          </cell>
          <cell r="F212">
            <v>1100</v>
          </cell>
          <cell r="G212">
            <v>3632</v>
          </cell>
          <cell r="H212">
            <v>4708</v>
          </cell>
        </row>
        <row r="213">
          <cell r="B213" t="str">
            <v>폐기물상차</v>
          </cell>
          <cell r="C213" t="str">
            <v>폐콘크리트</v>
          </cell>
          <cell r="D213">
            <v>962</v>
          </cell>
          <cell r="E213" t="str">
            <v>M3</v>
          </cell>
          <cell r="F213">
            <v>392067</v>
          </cell>
          <cell r="G213">
            <v>14035</v>
          </cell>
          <cell r="H213">
            <v>14740</v>
          </cell>
        </row>
        <row r="214">
          <cell r="B214" t="str">
            <v>자동세륜기설치</v>
          </cell>
          <cell r="C214" t="str">
            <v>GREATING</v>
          </cell>
          <cell r="D214">
            <v>2</v>
          </cell>
          <cell r="E214" t="str">
            <v>개소</v>
          </cell>
          <cell r="F214">
            <v>3307285</v>
          </cell>
          <cell r="G214">
            <v>2498453</v>
          </cell>
          <cell r="H214">
            <v>43618760</v>
          </cell>
        </row>
        <row r="215">
          <cell r="B215" t="str">
            <v>시험비</v>
          </cell>
          <cell r="C215" t="str">
            <v>PVC(Φ150MM)</v>
          </cell>
          <cell r="D215">
            <v>1</v>
          </cell>
          <cell r="E215" t="str">
            <v>식</v>
          </cell>
          <cell r="F215">
            <v>7070</v>
          </cell>
          <cell r="G215">
            <v>707</v>
          </cell>
        </row>
        <row r="216">
          <cell r="B216" t="str">
            <v>감독차량비</v>
          </cell>
          <cell r="D216">
            <v>60</v>
          </cell>
          <cell r="E216" t="str">
            <v>개월</v>
          </cell>
          <cell r="H216">
            <v>723963</v>
          </cell>
        </row>
        <row r="217">
          <cell r="B217" t="str">
            <v>공사용가도</v>
          </cell>
          <cell r="D217">
            <v>1</v>
          </cell>
          <cell r="E217" t="str">
            <v>식</v>
          </cell>
        </row>
        <row r="218">
          <cell r="B218" t="str">
            <v>운반로개설</v>
          </cell>
          <cell r="D218">
            <v>1</v>
          </cell>
          <cell r="E218" t="str">
            <v>식</v>
          </cell>
        </row>
        <row r="219">
          <cell r="B219" t="str">
            <v>4.주자재비</v>
          </cell>
        </row>
        <row r="220">
          <cell r="B220" t="str">
            <v>시멘트</v>
          </cell>
          <cell r="D220">
            <v>1567</v>
          </cell>
          <cell r="E220" t="str">
            <v>대</v>
          </cell>
          <cell r="F220">
            <v>2700</v>
          </cell>
        </row>
        <row r="221">
          <cell r="B221" t="str">
            <v>레미콘</v>
          </cell>
          <cell r="C221" t="str">
            <v>25-240-8</v>
          </cell>
          <cell r="D221">
            <v>1780</v>
          </cell>
          <cell r="E221" t="str">
            <v>M3</v>
          </cell>
          <cell r="F221">
            <v>47110</v>
          </cell>
        </row>
        <row r="222">
          <cell r="B222" t="str">
            <v>레미콘</v>
          </cell>
          <cell r="C222" t="str">
            <v>25-210-8</v>
          </cell>
          <cell r="D222">
            <v>1804</v>
          </cell>
          <cell r="E222" t="str">
            <v>M3</v>
          </cell>
          <cell r="F222">
            <v>45180</v>
          </cell>
        </row>
        <row r="223">
          <cell r="B223" t="str">
            <v>레미콘</v>
          </cell>
          <cell r="C223" t="str">
            <v>40-210-8</v>
          </cell>
          <cell r="D223">
            <v>1630</v>
          </cell>
          <cell r="E223" t="str">
            <v>M3</v>
          </cell>
          <cell r="F223">
            <v>45350</v>
          </cell>
        </row>
        <row r="224">
          <cell r="B224" t="str">
            <v>레미콘</v>
          </cell>
          <cell r="C224" t="str">
            <v>40-180-8</v>
          </cell>
          <cell r="D224">
            <v>363</v>
          </cell>
          <cell r="E224" t="str">
            <v>M3</v>
          </cell>
          <cell r="F224">
            <v>42370</v>
          </cell>
        </row>
        <row r="225">
          <cell r="B225" t="str">
            <v>이형철근</v>
          </cell>
          <cell r="C225" t="str">
            <v>SD.30A.D16-D32</v>
          </cell>
          <cell r="D225">
            <v>141.423</v>
          </cell>
          <cell r="E225" t="str">
            <v>TON</v>
          </cell>
          <cell r="F225">
            <v>290000</v>
          </cell>
          <cell r="G225">
            <v>652</v>
          </cell>
        </row>
        <row r="226">
          <cell r="B226" t="str">
            <v>이형철근</v>
          </cell>
          <cell r="C226" t="str">
            <v>SD.30A.D13</v>
          </cell>
          <cell r="D226">
            <v>121.89100000000001</v>
          </cell>
          <cell r="E226" t="str">
            <v>TON</v>
          </cell>
          <cell r="F226">
            <v>295000</v>
          </cell>
          <cell r="G226">
            <v>652</v>
          </cell>
        </row>
        <row r="227">
          <cell r="B227" t="str">
            <v>돌망태몸통</v>
          </cell>
          <cell r="C227" t="str">
            <v>#8,45x95cm</v>
          </cell>
          <cell r="D227">
            <v>5935</v>
          </cell>
          <cell r="E227" t="str">
            <v>M</v>
          </cell>
          <cell r="F227">
            <v>3710</v>
          </cell>
          <cell r="G227">
            <v>250</v>
          </cell>
          <cell r="H227">
            <v>319</v>
          </cell>
        </row>
        <row r="228">
          <cell r="B228" t="str">
            <v>돌망태뚜껑</v>
          </cell>
          <cell r="C228" t="str">
            <v>#8,45x95cm</v>
          </cell>
          <cell r="D228">
            <v>2398</v>
          </cell>
          <cell r="E228" t="str">
            <v>EA</v>
          </cell>
          <cell r="F228">
            <v>1340</v>
          </cell>
        </row>
        <row r="229">
          <cell r="B229" t="str">
            <v>FRP자동문비</v>
          </cell>
          <cell r="C229" t="str">
            <v>1.5x1.5</v>
          </cell>
          <cell r="D229">
            <v>2</v>
          </cell>
          <cell r="E229" t="str">
            <v>조</v>
          </cell>
          <cell r="F229">
            <v>2850000</v>
          </cell>
        </row>
        <row r="230">
          <cell r="B230" t="str">
            <v>프렌지형자동문비</v>
          </cell>
          <cell r="C230" t="str">
            <v>φ800M/M</v>
          </cell>
          <cell r="D230">
            <v>1</v>
          </cell>
          <cell r="E230" t="str">
            <v>조</v>
          </cell>
          <cell r="F230">
            <v>2475000</v>
          </cell>
        </row>
        <row r="231">
          <cell r="B231" t="str">
            <v>프렌지형자동문비</v>
          </cell>
          <cell r="C231" t="str">
            <v>φ250M/M</v>
          </cell>
          <cell r="D231">
            <v>9</v>
          </cell>
          <cell r="E231" t="str">
            <v>조</v>
          </cell>
          <cell r="F231">
            <v>697000</v>
          </cell>
        </row>
        <row r="232">
          <cell r="B232" t="str">
            <v>2)아스팔트콘크리트포장</v>
          </cell>
        </row>
        <row r="233">
          <cell r="B233" t="str">
            <v>청남제상류개수공사설계예산서</v>
          </cell>
        </row>
        <row r="234">
          <cell r="B234" t="str">
            <v>1.도급예정액</v>
          </cell>
          <cell r="C234" t="str">
            <v>일반화물(10.5TON)</v>
          </cell>
          <cell r="D234">
            <v>27</v>
          </cell>
          <cell r="E234" t="str">
            <v>TON</v>
          </cell>
          <cell r="H234">
            <v>8354</v>
          </cell>
        </row>
        <row r="235">
          <cell r="B235" t="str">
            <v>(1)순공사비</v>
          </cell>
        </row>
        <row r="236">
          <cell r="B236" t="str">
            <v>가)직접공사비</v>
          </cell>
        </row>
        <row r="237">
          <cell r="B237" t="str">
            <v>1)축제공</v>
          </cell>
        </row>
        <row r="238">
          <cell r="B238" t="str">
            <v>2)호안공</v>
          </cell>
        </row>
        <row r="239">
          <cell r="B239" t="str">
            <v>3)구조물공</v>
          </cell>
          <cell r="C239" t="str">
            <v>(인력30%+기계70%)</v>
          </cell>
          <cell r="D239">
            <v>3673</v>
          </cell>
          <cell r="E239" t="str">
            <v>㎥</v>
          </cell>
          <cell r="F239">
            <v>74</v>
          </cell>
          <cell r="G239">
            <v>2280</v>
          </cell>
          <cell r="H239">
            <v>200</v>
          </cell>
        </row>
        <row r="240">
          <cell r="B240" t="str">
            <v>4)부체도으로공</v>
          </cell>
        </row>
        <row r="241">
          <cell r="B241" t="str">
            <v>5)부대공</v>
          </cell>
        </row>
        <row r="242">
          <cell r="B242" t="str">
            <v>6)사급자재대</v>
          </cell>
        </row>
        <row r="243">
          <cell r="B243" t="str">
            <v>나)간접노무비</v>
          </cell>
        </row>
        <row r="244">
          <cell r="B244" t="str">
            <v>다)산재보험료</v>
          </cell>
        </row>
        <row r="245">
          <cell r="B245" t="str">
            <v>라)안전관리비</v>
          </cell>
        </row>
        <row r="246">
          <cell r="B246" t="str">
            <v>마)기타경비</v>
          </cell>
          <cell r="C246" t="str">
            <v>4경간</v>
          </cell>
        </row>
        <row r="247">
          <cell r="B247" t="str">
            <v>바)고용보험료</v>
          </cell>
          <cell r="C247" t="str">
            <v>100.16*7.5M</v>
          </cell>
        </row>
        <row r="248">
          <cell r="B248" t="str">
            <v>(2)일반관리비</v>
          </cell>
          <cell r="C248" t="str">
            <v>L=45.0M</v>
          </cell>
        </row>
      </sheetData>
      <sheetData sheetId="6"/>
      <sheetData sheetId="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사개요"/>
      <sheetName val="총괄표"/>
      <sheetName val="원가계산"/>
      <sheetName val="지급자재"/>
      <sheetName val="설계예산서"/>
      <sheetName val="노무비"/>
      <sheetName val="백호우"/>
      <sheetName val="단가조사서"/>
      <sheetName val="수량집계"/>
      <sheetName val="일위대가"/>
      <sheetName val="공정표"/>
      <sheetName val="TYA-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4">
          <cell r="A4" t="str">
            <v>제 1 호표</v>
          </cell>
          <cell r="B4" t="str">
            <v>터파기(기계)</v>
          </cell>
          <cell r="C4" t="str">
            <v>㎥당</v>
          </cell>
          <cell r="D4">
            <v>1</v>
          </cell>
          <cell r="F4">
            <v>1422</v>
          </cell>
          <cell r="H4">
            <v>931</v>
          </cell>
          <cell r="J4">
            <v>113</v>
          </cell>
          <cell r="L4">
            <v>378</v>
          </cell>
        </row>
        <row r="5">
          <cell r="A5" t="str">
            <v>제 2 호표</v>
          </cell>
          <cell r="B5" t="str">
            <v>되메우기및다짐(기계)</v>
          </cell>
          <cell r="C5" t="str">
            <v>㎥당</v>
          </cell>
          <cell r="D5">
            <v>1</v>
          </cell>
          <cell r="F5">
            <v>1918</v>
          </cell>
          <cell r="H5">
            <v>1541</v>
          </cell>
          <cell r="J5">
            <v>120</v>
          </cell>
          <cell r="L5">
            <v>257</v>
          </cell>
        </row>
        <row r="6">
          <cell r="A6" t="str">
            <v>제 3 호표</v>
          </cell>
          <cell r="B6" t="str">
            <v>되메우기및다짐(인력)</v>
          </cell>
          <cell r="C6" t="str">
            <v>㎥당</v>
          </cell>
          <cell r="D6">
            <v>1</v>
          </cell>
          <cell r="F6">
            <v>7088</v>
          </cell>
          <cell r="H6">
            <v>7088</v>
          </cell>
          <cell r="J6">
            <v>0</v>
          </cell>
          <cell r="L6">
            <v>0</v>
          </cell>
        </row>
        <row r="7">
          <cell r="A7" t="str">
            <v>제 4 호표</v>
          </cell>
          <cell r="B7" t="str">
            <v>잔토처리(인력)</v>
          </cell>
          <cell r="C7" t="str">
            <v>㎥당</v>
          </cell>
          <cell r="D7">
            <v>1</v>
          </cell>
          <cell r="F7">
            <v>6751</v>
          </cell>
          <cell r="H7">
            <v>6751</v>
          </cell>
          <cell r="J7">
            <v>0</v>
          </cell>
          <cell r="L7">
            <v>0</v>
          </cell>
        </row>
        <row r="8">
          <cell r="A8" t="str">
            <v>제 5 호표</v>
          </cell>
          <cell r="B8" t="str">
            <v>관로굴착 (400Wx700D)</v>
          </cell>
          <cell r="C8" t="str">
            <v>M</v>
          </cell>
          <cell r="D8">
            <v>1</v>
          </cell>
          <cell r="F8">
            <v>1877</v>
          </cell>
          <cell r="H8">
            <v>1515</v>
          </cell>
          <cell r="J8">
            <v>168</v>
          </cell>
          <cell r="L8">
            <v>194</v>
          </cell>
        </row>
        <row r="9">
          <cell r="A9" t="str">
            <v>제 6 호표</v>
          </cell>
          <cell r="B9" t="str">
            <v>관로굴착 (600Wx1350D)</v>
          </cell>
          <cell r="C9" t="str">
            <v>M</v>
          </cell>
          <cell r="D9">
            <v>1</v>
          </cell>
          <cell r="F9">
            <v>4788</v>
          </cell>
          <cell r="H9">
            <v>3976</v>
          </cell>
          <cell r="J9">
            <v>285</v>
          </cell>
          <cell r="L9">
            <v>527</v>
          </cell>
        </row>
        <row r="10">
          <cell r="A10" t="str">
            <v>제 7 호표</v>
          </cell>
          <cell r="B10" t="str">
            <v>합판거푸집(1회)</v>
          </cell>
          <cell r="C10" t="str">
            <v>㎡당</v>
          </cell>
          <cell r="D10">
            <v>1</v>
          </cell>
          <cell r="F10">
            <v>41600</v>
          </cell>
          <cell r="H10">
            <v>25291</v>
          </cell>
          <cell r="J10">
            <v>16309</v>
          </cell>
          <cell r="L10">
            <v>0</v>
          </cell>
        </row>
        <row r="11">
          <cell r="A11" t="str">
            <v>제 8 호표</v>
          </cell>
          <cell r="B11" t="str">
            <v>합판거푸집(4회)</v>
          </cell>
          <cell r="C11" t="str">
            <v>㎡당</v>
          </cell>
          <cell r="D11">
            <v>1</v>
          </cell>
          <cell r="F11">
            <v>16655</v>
          </cell>
          <cell r="H11">
            <v>10116</v>
          </cell>
          <cell r="J11">
            <v>6539</v>
          </cell>
          <cell r="L11">
            <v>0</v>
          </cell>
        </row>
        <row r="12">
          <cell r="A12" t="str">
            <v>제 9 호표</v>
          </cell>
          <cell r="B12" t="str">
            <v>합판거푸집(6회)</v>
          </cell>
          <cell r="C12" t="str">
            <v>㎡당</v>
          </cell>
          <cell r="D12">
            <v>1</v>
          </cell>
          <cell r="F12">
            <v>13752</v>
          </cell>
          <cell r="H12">
            <v>8093</v>
          </cell>
          <cell r="I12">
            <v>0</v>
          </cell>
          <cell r="J12">
            <v>5659</v>
          </cell>
          <cell r="K12">
            <v>0</v>
          </cell>
          <cell r="L12">
            <v>0</v>
          </cell>
        </row>
        <row r="13">
          <cell r="A13" t="str">
            <v>제 10 호표</v>
          </cell>
          <cell r="B13" t="str">
            <v>철근가공조립 간단</v>
          </cell>
          <cell r="C13" t="str">
            <v>TON</v>
          </cell>
          <cell r="D13">
            <v>1</v>
          </cell>
          <cell r="F13">
            <v>567560</v>
          </cell>
          <cell r="H13">
            <v>242934</v>
          </cell>
          <cell r="J13">
            <v>324626</v>
          </cell>
          <cell r="L13">
            <v>0</v>
          </cell>
        </row>
        <row r="14">
          <cell r="A14" t="str">
            <v>제 11 호표</v>
          </cell>
          <cell r="B14" t="str">
            <v>레미콘타설 (소형)</v>
          </cell>
          <cell r="C14" t="str">
            <v>㎥</v>
          </cell>
          <cell r="D14">
            <v>1</v>
          </cell>
          <cell r="F14">
            <v>71235</v>
          </cell>
          <cell r="H14">
            <v>28720</v>
          </cell>
          <cell r="J14">
            <v>42515</v>
          </cell>
          <cell r="L14">
            <v>0</v>
          </cell>
        </row>
        <row r="15">
          <cell r="A15" t="str">
            <v>제 12 호표</v>
          </cell>
          <cell r="B15" t="str">
            <v>레미콘타설 (소형)</v>
          </cell>
          <cell r="C15" t="str">
            <v>㎥</v>
          </cell>
          <cell r="D15">
            <v>1</v>
          </cell>
          <cell r="F15">
            <v>75370</v>
          </cell>
          <cell r="H15">
            <v>28720</v>
          </cell>
          <cell r="J15">
            <v>46650</v>
          </cell>
          <cell r="L15">
            <v>0</v>
          </cell>
        </row>
        <row r="16">
          <cell r="A16" t="str">
            <v>제 13 호표</v>
          </cell>
          <cell r="B16" t="str">
            <v xml:space="preserve">시멘트액체방수 </v>
          </cell>
          <cell r="C16" t="str">
            <v>㎡</v>
          </cell>
          <cell r="D16">
            <v>1</v>
          </cell>
          <cell r="F16">
            <v>21029</v>
          </cell>
          <cell r="H16">
            <v>14976</v>
          </cell>
          <cell r="J16">
            <v>6053</v>
          </cell>
          <cell r="L16">
            <v>0</v>
          </cell>
        </row>
        <row r="17">
          <cell r="A17" t="str">
            <v>제 14 호표</v>
          </cell>
          <cell r="B17" t="str">
            <v>잡철물제작설치</v>
          </cell>
          <cell r="C17" t="str">
            <v>TON</v>
          </cell>
          <cell r="D17">
            <v>1</v>
          </cell>
          <cell r="F17">
            <v>2686052</v>
          </cell>
          <cell r="H17">
            <v>1869721</v>
          </cell>
          <cell r="J17">
            <v>816331</v>
          </cell>
          <cell r="L17">
            <v>0</v>
          </cell>
        </row>
        <row r="18">
          <cell r="A18" t="str">
            <v>제 15 호표</v>
          </cell>
          <cell r="B18" t="str">
            <v>모 르 터 (1:2)</v>
          </cell>
          <cell r="C18" t="str">
            <v>㎥</v>
          </cell>
          <cell r="D18">
            <v>1</v>
          </cell>
          <cell r="F18">
            <v>90769</v>
          </cell>
          <cell r="H18">
            <v>33755</v>
          </cell>
          <cell r="J18">
            <v>57014</v>
          </cell>
          <cell r="L18">
            <v>0</v>
          </cell>
        </row>
        <row r="19">
          <cell r="A19" t="str">
            <v>제 16 호표</v>
          </cell>
          <cell r="B19" t="str">
            <v>잡석부설 및 다짐</v>
          </cell>
          <cell r="C19" t="str">
            <v>㎥</v>
          </cell>
          <cell r="D19">
            <v>1</v>
          </cell>
          <cell r="F19">
            <v>23117</v>
          </cell>
          <cell r="H19">
            <v>16877</v>
          </cell>
          <cell r="J19">
            <v>6240</v>
          </cell>
          <cell r="L19">
            <v>0</v>
          </cell>
        </row>
        <row r="20">
          <cell r="A20" t="str">
            <v>제 17 호표</v>
          </cell>
          <cell r="B20" t="str">
            <v>맨홀뚜껑  Φ750</v>
          </cell>
          <cell r="C20" t="str">
            <v>개</v>
          </cell>
          <cell r="D20">
            <v>1</v>
          </cell>
          <cell r="F20">
            <v>475796</v>
          </cell>
          <cell r="H20">
            <v>45796</v>
          </cell>
          <cell r="J20">
            <v>430000</v>
          </cell>
          <cell r="L20">
            <v>0</v>
          </cell>
        </row>
        <row r="21">
          <cell r="A21" t="str">
            <v>제 18 호표</v>
          </cell>
          <cell r="B21" t="str">
            <v>사다리 STS Φ19</v>
          </cell>
          <cell r="C21" t="str">
            <v>M</v>
          </cell>
          <cell r="D21">
            <v>1</v>
          </cell>
          <cell r="F21">
            <v>6822</v>
          </cell>
          <cell r="H21">
            <v>4113</v>
          </cell>
          <cell r="J21">
            <v>2709</v>
          </cell>
          <cell r="L21">
            <v>0</v>
          </cell>
        </row>
        <row r="22">
          <cell r="A22" t="str">
            <v>제 19 호표</v>
          </cell>
          <cell r="B22" t="str">
            <v>PVC PIPE Φ50</v>
          </cell>
          <cell r="C22" t="str">
            <v>M</v>
          </cell>
          <cell r="D22">
            <v>1</v>
          </cell>
          <cell r="F22">
            <v>2672</v>
          </cell>
          <cell r="H22">
            <v>1549</v>
          </cell>
          <cell r="J22">
            <v>1123</v>
          </cell>
          <cell r="L22">
            <v>0</v>
          </cell>
        </row>
        <row r="23">
          <cell r="A23" t="str">
            <v>제 20 호표</v>
          </cell>
          <cell r="B23" t="str">
            <v>맨 홀 1500X1500X1500</v>
          </cell>
          <cell r="C23" t="str">
            <v>개소</v>
          </cell>
          <cell r="D23">
            <v>1</v>
          </cell>
          <cell r="F23">
            <v>2129743</v>
          </cell>
          <cell r="H23">
            <v>904342</v>
          </cell>
          <cell r="J23">
            <v>1203951</v>
          </cell>
          <cell r="L23">
            <v>21450</v>
          </cell>
        </row>
        <row r="24">
          <cell r="A24" t="str">
            <v>제 21 호표</v>
          </cell>
          <cell r="B24" t="str">
            <v>교통신호기 기초설치</v>
          </cell>
          <cell r="C24" t="str">
            <v>개소당</v>
          </cell>
          <cell r="D24">
            <v>1</v>
          </cell>
          <cell r="F24">
            <v>6031</v>
          </cell>
          <cell r="H24">
            <v>1664</v>
          </cell>
          <cell r="J24">
            <v>4367</v>
          </cell>
          <cell r="L24">
            <v>0</v>
          </cell>
        </row>
        <row r="25">
          <cell r="A25" t="str">
            <v>제 22 호표</v>
          </cell>
          <cell r="B25" t="str">
            <v>수광부 기초설치</v>
          </cell>
          <cell r="C25" t="str">
            <v>개당</v>
          </cell>
          <cell r="D25">
            <v>1</v>
          </cell>
          <cell r="F25">
            <v>5401</v>
          </cell>
          <cell r="H25">
            <v>1271</v>
          </cell>
          <cell r="J25">
            <v>4130</v>
          </cell>
          <cell r="L25">
            <v>0</v>
          </cell>
        </row>
        <row r="26">
          <cell r="A26" t="str">
            <v>제 23 호표</v>
          </cell>
          <cell r="B26" t="str">
            <v>FM ANT. 기초설치</v>
          </cell>
          <cell r="C26" t="str">
            <v>개당</v>
          </cell>
          <cell r="D26">
            <v>1</v>
          </cell>
          <cell r="F26">
            <v>6031</v>
          </cell>
          <cell r="H26">
            <v>1664</v>
          </cell>
          <cell r="J26">
            <v>4367</v>
          </cell>
          <cell r="L26">
            <v>0</v>
          </cell>
        </row>
        <row r="27">
          <cell r="A27" t="str">
            <v>제 24 호표</v>
          </cell>
          <cell r="B27" t="str">
            <v>팔각가로등주 H=7M 2ARM</v>
          </cell>
          <cell r="C27" t="str">
            <v>주당</v>
          </cell>
          <cell r="D27">
            <v>1</v>
          </cell>
          <cell r="F27">
            <v>346979</v>
          </cell>
          <cell r="H27">
            <v>90688</v>
          </cell>
          <cell r="J27">
            <v>251668</v>
          </cell>
          <cell r="L27">
            <v>4623</v>
          </cell>
        </row>
        <row r="28">
          <cell r="A28" t="str">
            <v>제 25 호표</v>
          </cell>
          <cell r="B28" t="str">
            <v>DM &amp; VAR KWH PNL 기초</v>
          </cell>
          <cell r="C28" t="str">
            <v>개소</v>
          </cell>
          <cell r="D28">
            <v>1</v>
          </cell>
          <cell r="F28">
            <v>29839</v>
          </cell>
          <cell r="H28">
            <v>11117</v>
          </cell>
          <cell r="J28">
            <v>18420</v>
          </cell>
          <cell r="L28">
            <v>302</v>
          </cell>
        </row>
        <row r="29">
          <cell r="A29" t="str">
            <v>제 26 호표</v>
          </cell>
          <cell r="B29" t="str">
            <v>DM &amp; VAR KWH PANEL</v>
          </cell>
          <cell r="C29" t="str">
            <v>개소</v>
          </cell>
          <cell r="D29">
            <v>1</v>
          </cell>
          <cell r="F29">
            <v>212078</v>
          </cell>
          <cell r="H29">
            <v>44078</v>
          </cell>
          <cell r="J29">
            <v>168000</v>
          </cell>
          <cell r="L29">
            <v>0</v>
          </cell>
        </row>
        <row r="30">
          <cell r="A30" t="str">
            <v>제 27 호표</v>
          </cell>
          <cell r="B30" t="str">
            <v>가설사무소 7개월</v>
          </cell>
          <cell r="C30" t="str">
            <v>식</v>
          </cell>
          <cell r="D30">
            <v>1</v>
          </cell>
          <cell r="F30">
            <v>44274</v>
          </cell>
          <cell r="H30">
            <v>31675</v>
          </cell>
          <cell r="J30">
            <v>11966</v>
          </cell>
          <cell r="L30">
            <v>633</v>
          </cell>
        </row>
        <row r="31">
          <cell r="A31" t="str">
            <v>제 28 호표</v>
          </cell>
          <cell r="B31" t="str">
            <v>가설창고 7개월</v>
          </cell>
          <cell r="C31" t="str">
            <v>식</v>
          </cell>
          <cell r="D31">
            <v>1</v>
          </cell>
          <cell r="F31">
            <v>32592</v>
          </cell>
          <cell r="H31">
            <v>23756</v>
          </cell>
          <cell r="J31">
            <v>8361</v>
          </cell>
          <cell r="L31">
            <v>475</v>
          </cell>
        </row>
        <row r="32">
          <cell r="A32" t="str">
            <v>제 29 호표</v>
          </cell>
          <cell r="B32" t="str">
            <v>TRAY 천정취부금구</v>
          </cell>
          <cell r="C32" t="str">
            <v>개소</v>
          </cell>
          <cell r="D32">
            <v>1</v>
          </cell>
          <cell r="F32">
            <v>12660</v>
          </cell>
          <cell r="H32">
            <v>7665</v>
          </cell>
          <cell r="J32">
            <v>4995</v>
          </cell>
          <cell r="L32">
            <v>0</v>
          </cell>
        </row>
        <row r="33">
          <cell r="A33" t="str">
            <v>제 30 호표</v>
          </cell>
          <cell r="B33" t="str">
            <v>TRAY 벽취부금구</v>
          </cell>
          <cell r="C33" t="str">
            <v>개소</v>
          </cell>
          <cell r="D33">
            <v>1</v>
          </cell>
          <cell r="F33">
            <v>11427</v>
          </cell>
          <cell r="H33">
            <v>7665</v>
          </cell>
          <cell r="J33">
            <v>3762</v>
          </cell>
          <cell r="L33">
            <v>0</v>
          </cell>
        </row>
        <row r="34">
          <cell r="A34" t="str">
            <v>제 31 호표</v>
          </cell>
          <cell r="B34" t="str">
            <v>접지봉(3본연결)</v>
          </cell>
          <cell r="C34" t="str">
            <v>개소</v>
          </cell>
          <cell r="D34">
            <v>1</v>
          </cell>
          <cell r="F34">
            <v>97099</v>
          </cell>
          <cell r="H34">
            <v>47611</v>
          </cell>
          <cell r="J34">
            <v>48324</v>
          </cell>
          <cell r="L34">
            <v>1164</v>
          </cell>
        </row>
        <row r="35">
          <cell r="A35" t="str">
            <v>제 32 호표</v>
          </cell>
          <cell r="B35" t="str">
            <v>접지봉(5본연결)</v>
          </cell>
          <cell r="C35" t="str">
            <v>개소</v>
          </cell>
          <cell r="D35">
            <v>1</v>
          </cell>
          <cell r="F35">
            <v>146336</v>
          </cell>
          <cell r="H35">
            <v>58274</v>
          </cell>
          <cell r="J35">
            <v>86898</v>
          </cell>
          <cell r="L35">
            <v>1164</v>
          </cell>
        </row>
        <row r="36">
          <cell r="A36" t="str">
            <v>제 33 호표</v>
          </cell>
          <cell r="B36" t="str">
            <v>접지봉(8본연결)</v>
          </cell>
          <cell r="C36" t="str">
            <v>개소</v>
          </cell>
          <cell r="D36">
            <v>1</v>
          </cell>
          <cell r="F36">
            <v>209653</v>
          </cell>
          <cell r="H36">
            <v>105554</v>
          </cell>
          <cell r="J36">
            <v>102935</v>
          </cell>
          <cell r="L36">
            <v>1164</v>
          </cell>
        </row>
        <row r="37">
          <cell r="A37" t="str">
            <v>제 34 호표</v>
          </cell>
          <cell r="B37" t="str">
            <v>FM 송신기 설치</v>
          </cell>
          <cell r="C37" t="str">
            <v>식</v>
          </cell>
          <cell r="D37">
            <v>1</v>
          </cell>
          <cell r="F37">
            <v>24678727</v>
          </cell>
          <cell r="H37">
            <v>888726</v>
          </cell>
          <cell r="J37">
            <v>23790001</v>
          </cell>
          <cell r="L37">
            <v>0</v>
          </cell>
        </row>
      </sheetData>
      <sheetData sheetId="11" refreshError="1"/>
      <sheetData sheetId="1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제경비"/>
      <sheetName val="관급자재"/>
    </sheetNames>
    <sheetDataSet>
      <sheetData sheetId="0"/>
      <sheetData sheetId="1"/>
      <sheetData sheetId="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일람"/>
      <sheetName val="단가표"/>
      <sheetName val="조경일람"/>
      <sheetName val="조경"/>
      <sheetName val="단가"/>
      <sheetName val="자재일람"/>
      <sheetName val="자재단가"/>
      <sheetName val="산출내역"/>
      <sheetName val="단위량당중기"/>
      <sheetName val="구역화물"/>
      <sheetName val="경운기운반"/>
      <sheetName val="중기입력조건"/>
      <sheetName val="중기"/>
      <sheetName val="중기시간"/>
      <sheetName val="자재운반"/>
      <sheetName val="M03(PVC,PE)"/>
      <sheetName val="재료비"/>
      <sheetName val="공통단가"/>
      <sheetName val="운반비"/>
      <sheetName val="2000양배"/>
      <sheetName val="2000,9월 일위"/>
      <sheetName val="문화농공일위"/>
      <sheetName val="문화농공 9월 일위"/>
      <sheetName val="사택일위"/>
      <sheetName val="사택 9월 일위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구조해석 설명서"/>
      <sheetName val="추가사항"/>
      <sheetName val="간지"/>
      <sheetName val="설계조건"/>
      <sheetName val="단면가정"/>
      <sheetName val="좌표단면SPRING"/>
      <sheetName val="하중산정"/>
      <sheetName val="하중조합"/>
      <sheetName val="INPUT"/>
      <sheetName val="OUTPUT"/>
      <sheetName val="부재력정리"/>
      <sheetName val="철근량 검토"/>
      <sheetName val="우각부검토"/>
      <sheetName val="안정성검토"/>
      <sheetName val="철근배근"/>
      <sheetName val="2F 회의실견적(5_14 일대)"/>
    </sheetNames>
    <sheetDataSet>
      <sheetData sheetId="0"/>
      <sheetData sheetId="1"/>
      <sheetData sheetId="2"/>
      <sheetData sheetId="3">
        <row r="33">
          <cell r="H33">
            <v>240</v>
          </cell>
        </row>
        <row r="35">
          <cell r="H35">
            <v>3000</v>
          </cell>
        </row>
      </sheetData>
      <sheetData sheetId="4">
        <row r="16">
          <cell r="C16">
            <v>400</v>
          </cell>
        </row>
        <row r="30">
          <cell r="C30">
            <v>450</v>
          </cell>
        </row>
        <row r="36">
          <cell r="G36">
            <v>400</v>
          </cell>
        </row>
      </sheetData>
      <sheetData sheetId="5"/>
      <sheetData sheetId="6"/>
      <sheetData sheetId="7"/>
      <sheetData sheetId="8"/>
      <sheetData sheetId="9"/>
      <sheetData sheetId="10">
        <row r="30">
          <cell r="I30">
            <v>0</v>
          </cell>
        </row>
        <row r="31">
          <cell r="I31">
            <v>-6.5460000000000003</v>
          </cell>
        </row>
        <row r="40">
          <cell r="I40">
            <v>-6.6749999999999998</v>
          </cell>
        </row>
        <row r="41">
          <cell r="I41">
            <v>0</v>
          </cell>
        </row>
      </sheetData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</sheetNames>
    <sheetDataSet>
      <sheetData sheetId="0" refreshError="1"/>
      <sheetData sheetId="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일위목록"/>
      <sheetName val="일 위 대 가 표"/>
      <sheetName val="물가대비표"/>
      <sheetName val="1.발전설비"/>
      <sheetName val="순공사비 총괄표"/>
      <sheetName val="원가계산서"/>
      <sheetName val="산출내역서"/>
      <sheetName val="갑지"/>
    </sheetNames>
    <sheetDataSet>
      <sheetData sheetId="0">
        <row r="2">
          <cell r="B2">
            <v>0.15</v>
          </cell>
        </row>
      </sheetData>
      <sheetData sheetId="1"/>
      <sheetData sheetId="2"/>
      <sheetData sheetId="3"/>
      <sheetData sheetId="4">
        <row r="4">
          <cell r="A4">
            <v>100001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기초"/>
      <sheetName val="한전수량"/>
      <sheetName val="한전인공"/>
      <sheetName val="한전단가"/>
      <sheetName val="접지수량"/>
      <sheetName val="접지인공"/>
      <sheetName val="접지단가"/>
      <sheetName val="지선수량"/>
      <sheetName val="지선인공"/>
      <sheetName val="지선단가"/>
      <sheetName val="외등기초수량"/>
      <sheetName val="외등기초인공"/>
      <sheetName val="외등기초단가"/>
      <sheetName val="봉양~조차장간고하개명(신설)"/>
      <sheetName val="자재단가"/>
      <sheetName val="내역서"/>
      <sheetName val="전기일위목록"/>
      <sheetName val="Sheet1"/>
      <sheetName val="을02"/>
      <sheetName val="건축내역"/>
      <sheetName val="건축공사"/>
      <sheetName val="신호등일위대가"/>
      <sheetName val="5.동별횡주관경"/>
      <sheetName val="하수급견적대비"/>
      <sheetName val="분전함신설"/>
      <sheetName val="접지1종"/>
      <sheetName val="노임"/>
      <sheetName val="자재테이블"/>
      <sheetName val="&lt;양식 1&gt; 에너지 저감 계획서_조명제어"/>
      <sheetName val="9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A6" t="str">
            <v>경질비닐 전선관HI-28C</v>
          </cell>
          <cell r="B6" t="str">
            <v>경질비닐 전선관</v>
          </cell>
          <cell r="C6" t="str">
            <v>HI-28C</v>
          </cell>
          <cell r="D6" t="str">
            <v>m</v>
          </cell>
          <cell r="E6">
            <v>2</v>
          </cell>
          <cell r="F6" t="str">
            <v>x</v>
          </cell>
          <cell r="G6">
            <v>1</v>
          </cell>
          <cell r="L6" t="str">
            <v>=</v>
          </cell>
          <cell r="M6">
            <v>2</v>
          </cell>
          <cell r="O6">
            <v>0</v>
          </cell>
          <cell r="P6">
            <v>2</v>
          </cell>
        </row>
        <row r="7">
          <cell r="A7" t="str">
            <v>접지용 전선GV 38㎟</v>
          </cell>
          <cell r="B7" t="str">
            <v>접지용 전선</v>
          </cell>
          <cell r="C7" t="str">
            <v>GV 38㎟</v>
          </cell>
          <cell r="D7" t="str">
            <v>m</v>
          </cell>
          <cell r="E7">
            <v>10</v>
          </cell>
          <cell r="F7" t="str">
            <v>x</v>
          </cell>
          <cell r="G7">
            <v>1</v>
          </cell>
          <cell r="L7" t="str">
            <v>=</v>
          </cell>
          <cell r="M7">
            <v>10</v>
          </cell>
          <cell r="O7">
            <v>0</v>
          </cell>
          <cell r="P7">
            <v>10</v>
          </cell>
        </row>
        <row r="8">
          <cell r="A8" t="str">
            <v>연동 연선BC 38㎟</v>
          </cell>
          <cell r="B8" t="str">
            <v>연동 연선</v>
          </cell>
          <cell r="C8" t="str">
            <v>BC 38㎟</v>
          </cell>
          <cell r="D8" t="str">
            <v>m</v>
          </cell>
          <cell r="E8">
            <v>15</v>
          </cell>
          <cell r="F8" t="str">
            <v>x</v>
          </cell>
          <cell r="G8">
            <v>1</v>
          </cell>
          <cell r="L8" t="str">
            <v>=</v>
          </cell>
          <cell r="M8">
            <v>15</v>
          </cell>
          <cell r="O8">
            <v>0</v>
          </cell>
          <cell r="P8">
            <v>15</v>
          </cell>
        </row>
        <row r="9">
          <cell r="A9" t="str">
            <v>접지 동봉16Dx1800</v>
          </cell>
          <cell r="B9" t="str">
            <v>접지 동봉</v>
          </cell>
          <cell r="C9" t="str">
            <v>16Dx1800</v>
          </cell>
          <cell r="D9" t="str">
            <v>개</v>
          </cell>
          <cell r="E9">
            <v>9</v>
          </cell>
          <cell r="F9" t="str">
            <v>x</v>
          </cell>
          <cell r="G9">
            <v>1</v>
          </cell>
          <cell r="L9" t="str">
            <v>=</v>
          </cell>
          <cell r="M9">
            <v>9</v>
          </cell>
          <cell r="O9">
            <v>0</v>
          </cell>
          <cell r="P9">
            <v>9</v>
          </cell>
        </row>
        <row r="10">
          <cell r="A10" t="str">
            <v>접지 콘넥타CU 22~60㎟</v>
          </cell>
          <cell r="B10" t="str">
            <v>접지 콘넥타</v>
          </cell>
          <cell r="C10" t="str">
            <v>CU 22~60㎟</v>
          </cell>
          <cell r="D10" t="str">
            <v>개</v>
          </cell>
          <cell r="E10">
            <v>3</v>
          </cell>
          <cell r="F10" t="str">
            <v>x</v>
          </cell>
          <cell r="G10">
            <v>1</v>
          </cell>
          <cell r="L10" t="str">
            <v>=</v>
          </cell>
          <cell r="M10">
            <v>3</v>
          </cell>
          <cell r="O10">
            <v>0</v>
          </cell>
          <cell r="P10">
            <v>3</v>
          </cell>
        </row>
        <row r="11">
          <cell r="A11" t="str">
            <v>접지 클램프38㎟</v>
          </cell>
          <cell r="B11" t="str">
            <v>접지 클램프</v>
          </cell>
          <cell r="C11" t="str">
            <v>38㎟</v>
          </cell>
          <cell r="D11" t="str">
            <v>개</v>
          </cell>
          <cell r="E11">
            <v>1</v>
          </cell>
          <cell r="F11" t="str">
            <v>x</v>
          </cell>
          <cell r="G11">
            <v>1</v>
          </cell>
          <cell r="L11" t="str">
            <v>=</v>
          </cell>
          <cell r="M11">
            <v>1</v>
          </cell>
          <cell r="O11">
            <v>0</v>
          </cell>
          <cell r="P11">
            <v>1</v>
          </cell>
        </row>
        <row r="12">
          <cell r="A12" t="str">
            <v>터 파 기인력</v>
          </cell>
          <cell r="B12" t="str">
            <v>터 파 기</v>
          </cell>
          <cell r="C12" t="str">
            <v>인력</v>
          </cell>
          <cell r="D12" t="str">
            <v>㎥</v>
          </cell>
          <cell r="E12">
            <v>6.56</v>
          </cell>
          <cell r="F12" t="str">
            <v>x</v>
          </cell>
          <cell r="G12">
            <v>1</v>
          </cell>
          <cell r="L12" t="str">
            <v>=</v>
          </cell>
          <cell r="M12">
            <v>6.56</v>
          </cell>
          <cell r="O12">
            <v>0</v>
          </cell>
          <cell r="P12">
            <v>6.56</v>
          </cell>
        </row>
        <row r="13">
          <cell r="A13" t="str">
            <v>되메우기인력</v>
          </cell>
          <cell r="B13" t="str">
            <v>되메우기</v>
          </cell>
          <cell r="C13" t="str">
            <v>인력</v>
          </cell>
          <cell r="D13" t="str">
            <v>㎥</v>
          </cell>
          <cell r="E13">
            <v>6.56</v>
          </cell>
          <cell r="F13" t="str">
            <v>x</v>
          </cell>
          <cell r="G13">
            <v>1</v>
          </cell>
          <cell r="L13" t="str">
            <v>=</v>
          </cell>
          <cell r="M13">
            <v>6.56</v>
          </cell>
          <cell r="O13">
            <v>0</v>
          </cell>
          <cell r="P13">
            <v>6.56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sheet1"/>
      <sheetName val="요율"/>
      <sheetName val="2000년1차"/>
      <sheetName val="Resource2"/>
      <sheetName val="기계실냉난방"/>
      <sheetName val="기본일위"/>
      <sheetName val="직노"/>
      <sheetName val="내역서2안"/>
      <sheetName val="약품공급2"/>
      <sheetName val="접지수량"/>
      <sheetName val="N賃率_職"/>
      <sheetName val="일위대가"/>
      <sheetName val="일위목록"/>
      <sheetName val="옥외외등집계표"/>
      <sheetName val="자재테이블"/>
      <sheetName val="내역서"/>
      <sheetName val="#REF"/>
      <sheetName val="DB"/>
      <sheetName val="견적"/>
      <sheetName val="공사원가계산서"/>
      <sheetName val="2000전체분"/>
      <sheetName val="기본단가표"/>
      <sheetName val="투자-국내2"/>
      <sheetName val="건축내역"/>
      <sheetName val="20관리비율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시약"/>
      <sheetName val="재료비"/>
      <sheetName val="전기2005"/>
      <sheetName val="통신2005"/>
      <sheetName val="자재단가표"/>
      <sheetName val="노임단가 (2)"/>
      <sheetName val="원가계산서구조조정"/>
      <sheetName val="정류기"/>
      <sheetName val="산출(2)"/>
      <sheetName val="전체제잡비"/>
      <sheetName val="교통대책내역"/>
      <sheetName val="제노임"/>
      <sheetName val="ELEC"/>
      <sheetName val="직접경비호표"/>
      <sheetName val="DATA"/>
      <sheetName val="견적서"/>
      <sheetName val="대포2교접속"/>
      <sheetName val="천방교접속"/>
      <sheetName val="교각계산"/>
      <sheetName val="내   역"/>
      <sheetName val="제작기술지원센터"/>
      <sheetName val="자재"/>
      <sheetName val="경산"/>
      <sheetName val="봉양~조차장간고하개명(신설)"/>
      <sheetName val="자재단가"/>
      <sheetName val="노무비"/>
      <sheetName val="일위"/>
      <sheetName val="신호등일위대가"/>
      <sheetName val=" HIT-&gt;HMC 견적(3900)"/>
      <sheetName val="SHEET PILE단가"/>
      <sheetName val="급,배기팬"/>
      <sheetName val="견적조건"/>
      <sheetName val="품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단가일람"/>
      <sheetName val="단가표"/>
      <sheetName val="자재일람"/>
      <sheetName val="자재단가"/>
      <sheetName val="산출내역"/>
      <sheetName val="구역화물"/>
      <sheetName val="단위량당중기"/>
      <sheetName val="중기"/>
      <sheetName val="중기시간"/>
      <sheetName val="경운기운반"/>
      <sheetName val="자재운반"/>
      <sheetName val="조경일람"/>
      <sheetName val="조경"/>
      <sheetName val="중기입력조건"/>
      <sheetName val="단가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노무비"/>
      <sheetName val="전기실"/>
      <sheetName val="동력설비공사"/>
      <sheetName val="전기실공사"/>
      <sheetName val="전등전열"/>
      <sheetName val="전력간선"/>
      <sheetName val="임시동력"/>
      <sheetName val="기타공사"/>
      <sheetName val="전기실(철거)"/>
      <sheetName val="전력간선(철거)"/>
      <sheetName val="전등전열(철거)"/>
      <sheetName val="동력설비(철거)"/>
      <sheetName val="단가비교표_공통1"/>
      <sheetName val="공량 산출서_공통"/>
      <sheetName val="7단가"/>
      <sheetName val="오동"/>
      <sheetName val="대조"/>
      <sheetName val="나한"/>
      <sheetName val="LD"/>
      <sheetName val="동력부하(도산)"/>
      <sheetName val="간선계산"/>
      <sheetName val="조명율표"/>
      <sheetName val="노임"/>
      <sheetName val="공사착공계"/>
      <sheetName val="특별땅고르기"/>
      <sheetName val="sheet1"/>
      <sheetName val="내역"/>
      <sheetName val="입상내역"/>
      <sheetName val="공내역서"/>
      <sheetName val="재료"/>
      <sheetName val="단가표"/>
      <sheetName val="일위대가"/>
      <sheetName val="단가조사서"/>
      <sheetName val="총괄"/>
      <sheetName val="자재단가비교표"/>
      <sheetName val="진주방향"/>
      <sheetName val="마산방향"/>
      <sheetName val="EQ-R1"/>
      <sheetName val="6공구(당초)"/>
      <sheetName val="카메라"/>
      <sheetName val="단가산출"/>
      <sheetName val="요율"/>
      <sheetName val="COST"/>
      <sheetName val="중기조종사 단위단가"/>
      <sheetName val="접지수량"/>
      <sheetName val="일위"/>
      <sheetName val="101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4">
          <cell r="A94" t="str">
            <v>지중자재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표지"/>
      <sheetName val="율촌법률사무소2집계"/>
      <sheetName val="원가계산서"/>
      <sheetName val="율촌법률사무소2내역"/>
    </sheetNames>
    <sheetDataSet>
      <sheetData sheetId="0" refreshError="1"/>
      <sheetData sheetId="1"/>
      <sheetData sheetId="2"/>
      <sheetData sheetId="3"/>
      <sheetData sheetId="4">
        <row r="1">
          <cell r="A1" t="str">
            <v>품      명</v>
          </cell>
          <cell r="B1" t="str">
            <v>규      격</v>
          </cell>
          <cell r="C1" t="str">
            <v>단위</v>
          </cell>
          <cell r="D1" t="str">
            <v>수  량</v>
          </cell>
          <cell r="E1" t="str">
            <v xml:space="preserve"> 재     료     비</v>
          </cell>
          <cell r="G1" t="str">
            <v xml:space="preserve"> 노     무     비</v>
          </cell>
          <cell r="I1" t="str">
            <v xml:space="preserve">  경         비</v>
          </cell>
          <cell r="K1" t="str">
            <v>합      계</v>
          </cell>
          <cell r="L1" t="str">
            <v>비 고</v>
          </cell>
        </row>
        <row r="2">
          <cell r="E2" t="str">
            <v>단   가</v>
          </cell>
          <cell r="F2" t="str">
            <v>금    액</v>
          </cell>
          <cell r="G2" t="str">
            <v>단   가</v>
          </cell>
          <cell r="H2" t="str">
            <v>금    액</v>
          </cell>
          <cell r="I2" t="str">
            <v>단  가</v>
          </cell>
          <cell r="J2" t="str">
            <v>금  액</v>
          </cell>
        </row>
        <row r="3">
          <cell r="A3" t="str">
            <v>1.전열공사</v>
          </cell>
        </row>
        <row r="4">
          <cell r="A4" t="str">
            <v>전선관 ST-PIPE</v>
          </cell>
          <cell r="B4" t="str">
            <v>16C</v>
          </cell>
          <cell r="C4" t="str">
            <v>M</v>
          </cell>
          <cell r="D4">
            <v>554</v>
          </cell>
          <cell r="E4">
            <v>1125</v>
          </cell>
          <cell r="F4">
            <v>623250</v>
          </cell>
          <cell r="K4">
            <v>623250</v>
          </cell>
        </row>
        <row r="5">
          <cell r="A5" t="str">
            <v>전선관 ST-PIPE</v>
          </cell>
          <cell r="B5" t="str">
            <v>22C</v>
          </cell>
          <cell r="C5" t="str">
            <v>M</v>
          </cell>
          <cell r="D5">
            <v>150</v>
          </cell>
          <cell r="E5">
            <v>1444</v>
          </cell>
          <cell r="F5">
            <v>216600</v>
          </cell>
          <cell r="K5">
            <v>216600</v>
          </cell>
        </row>
        <row r="6">
          <cell r="A6" t="str">
            <v>배관부속비</v>
          </cell>
          <cell r="C6" t="str">
            <v>식</v>
          </cell>
          <cell r="D6">
            <v>1</v>
          </cell>
          <cell r="E6">
            <v>54000</v>
          </cell>
          <cell r="F6">
            <v>54000</v>
          </cell>
          <cell r="K6">
            <v>54000</v>
          </cell>
        </row>
        <row r="7">
          <cell r="A7" t="str">
            <v>전산볼트</v>
          </cell>
          <cell r="C7" t="str">
            <v>M</v>
          </cell>
          <cell r="D7">
            <v>98</v>
          </cell>
          <cell r="E7">
            <v>400</v>
          </cell>
          <cell r="F7">
            <v>39200</v>
          </cell>
          <cell r="K7">
            <v>39200</v>
          </cell>
        </row>
        <row r="8">
          <cell r="A8" t="str">
            <v>STRONG ANCHOR</v>
          </cell>
          <cell r="B8" t="str">
            <v>3/8"</v>
          </cell>
          <cell r="C8" t="str">
            <v>EA</v>
          </cell>
          <cell r="D8">
            <v>350</v>
          </cell>
          <cell r="E8">
            <v>150</v>
          </cell>
          <cell r="F8">
            <v>52500</v>
          </cell>
          <cell r="K8">
            <v>52500</v>
          </cell>
        </row>
        <row r="9">
          <cell r="A9" t="str">
            <v>PIPE CLAMP(일반)</v>
          </cell>
          <cell r="B9" t="str">
            <v>16C</v>
          </cell>
          <cell r="C9" t="str">
            <v>EA</v>
          </cell>
          <cell r="D9">
            <v>250</v>
          </cell>
          <cell r="E9">
            <v>150</v>
          </cell>
          <cell r="F9">
            <v>37500</v>
          </cell>
          <cell r="K9">
            <v>37500</v>
          </cell>
        </row>
        <row r="10">
          <cell r="A10" t="str">
            <v>PIPE CLAMP(일반)</v>
          </cell>
          <cell r="B10" t="str">
            <v>22C</v>
          </cell>
          <cell r="C10" t="str">
            <v>EA</v>
          </cell>
          <cell r="D10">
            <v>120</v>
          </cell>
          <cell r="E10">
            <v>80</v>
          </cell>
          <cell r="F10">
            <v>9600</v>
          </cell>
          <cell r="K10">
            <v>9600</v>
          </cell>
        </row>
        <row r="11">
          <cell r="A11" t="str">
            <v>S/W BOX</v>
          </cell>
          <cell r="B11" t="str">
            <v>1개용 54mm</v>
          </cell>
          <cell r="C11" t="str">
            <v>EA</v>
          </cell>
          <cell r="D11">
            <v>61</v>
          </cell>
          <cell r="E11">
            <v>410</v>
          </cell>
          <cell r="F11">
            <v>25010</v>
          </cell>
          <cell r="K11">
            <v>25010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공수량집계표"/>
      <sheetName val="오수공철근량집계표"/>
      <sheetName val="오수공맨홀평균깊이"/>
      <sheetName val="오수흄관깊이"/>
      <sheetName val="오수맨홀(D900)"/>
      <sheetName val="오수받이(910-510-410) "/>
      <sheetName val="흄관(D300)"/>
      <sheetName val="오수받이연락관"/>
      <sheetName val="Sheet1"/>
      <sheetName val="Sheet2"/>
      <sheetName val="Sheet3"/>
      <sheetName val="율촌법률사무소2내역"/>
    </sheetNames>
    <sheetDataSet>
      <sheetData sheetId="0">
        <row r="1">
          <cell r="A1" t="str">
            <v>오수공 수량 집계표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오수공수량집계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특별교실"/>
      <sheetName val="기숙사"/>
      <sheetName val="화장실"/>
      <sheetName val="총집계-1"/>
      <sheetName val="총집계-2"/>
      <sheetName val="원가-1"/>
      <sheetName val="원가-2"/>
    </sheetNames>
    <definedNames>
      <definedName name="Macro10"/>
      <definedName name="Macro1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갑지"/>
      <sheetName val="한전공사비"/>
      <sheetName val="공사원가계산"/>
      <sheetName val="총괄"/>
      <sheetName val="내역"/>
      <sheetName val="공량"/>
      <sheetName val="일위대가 "/>
      <sheetName val="가격조사서"/>
      <sheetName val="집계"/>
      <sheetName val="수량"/>
      <sheetName val="기초산출"/>
      <sheetName val="기계장비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8">
          <cell r="D8" t="str">
            <v>M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산출내역서"/>
      <sheetName val="원가계산서"/>
      <sheetName val="일위대가바로가기"/>
      <sheetName val="일위대가표"/>
      <sheetName val="수량계산서 "/>
      <sheetName val="물가대비표"/>
      <sheetName val="시중노임단가"/>
      <sheetName val="도면   "/>
      <sheetName val="점검사항"/>
      <sheetName val="배움터"/>
      <sheetName val="단가산출"/>
      <sheetName val="가정급수관"/>
      <sheetName val="입찰안"/>
      <sheetName val="노임"/>
      <sheetName val="조경일람"/>
      <sheetName val="단가"/>
      <sheetName val="전기단가조사서"/>
      <sheetName val="인건비 "/>
      <sheetName val="손익분석"/>
      <sheetName val="합천내역"/>
      <sheetName val="정렬"/>
      <sheetName val="오억미만"/>
      <sheetName val="개요"/>
      <sheetName val="통로박스-1~5 내역"/>
      <sheetName val="배수통관(좌)"/>
      <sheetName val="총괄"/>
      <sheetName val="노무비 "/>
      <sheetName val="200"/>
      <sheetName val="5(철거수량)"/>
      <sheetName val="I一般比"/>
      <sheetName val="토목단가"/>
      <sheetName val="일위대가"/>
      <sheetName val="집계표"/>
      <sheetName val="본사업"/>
      <sheetName val="설계명세서"/>
      <sheetName val="제품목록"/>
      <sheetName val="하조서"/>
      <sheetName val="일위집계"/>
      <sheetName val="인건-측정"/>
      <sheetName val="노임단가"/>
      <sheetName val="을02"/>
      <sheetName val="CCTV"/>
      <sheetName val="자재단가"/>
      <sheetName val="내역표지"/>
      <sheetName val="내역서"/>
      <sheetName val="준검 내역서"/>
      <sheetName val="DANGA"/>
      <sheetName val="가시설(TYPE-A)"/>
      <sheetName val="1-1평균터파기고(1)"/>
      <sheetName val="입상내역"/>
      <sheetName val="기본일위"/>
      <sheetName val="옥외전력간선설비공사"/>
      <sheetName val="토공사"/>
      <sheetName val="최종견"/>
      <sheetName val="대구칠곡5전기"/>
      <sheetName val="배관배선 단가조사"/>
      <sheetName val="일위대가집계"/>
      <sheetName val="견적대비"/>
      <sheetName val="EQUIP-H"/>
      <sheetName val="토공총괄표"/>
      <sheetName val="노무비"/>
      <sheetName val="참조 (2)"/>
      <sheetName val="설계내역서"/>
      <sheetName val="설계예산서"/>
      <sheetName val="일위대가목차"/>
      <sheetName val="총공사내역서"/>
      <sheetName val="피벗테이블데이터분석"/>
      <sheetName val="공사비"/>
      <sheetName val="수량산출서"/>
      <sheetName val="램머"/>
      <sheetName val="통신0009"/>
      <sheetName val="자료입력"/>
      <sheetName val="단가비교표_공통1"/>
      <sheetName val="품산출서"/>
      <sheetName val="갑지"/>
      <sheetName val="대조표(0108)"/>
      <sheetName val="공정코드"/>
      <sheetName val="경비공통"/>
      <sheetName val="집수정(600-700)"/>
      <sheetName val="내역서1"/>
      <sheetName val="내역서(중수)"/>
      <sheetName val="대가목록"/>
      <sheetName val="토공집계표"/>
      <sheetName val="총괄-1"/>
      <sheetName val="건축내역"/>
      <sheetName val="일위대가(1)"/>
      <sheetName val="__MAIN"/>
      <sheetName val="sw1"/>
      <sheetName val="인원계획"/>
      <sheetName val="조명율표"/>
      <sheetName val="대림경상68억"/>
      <sheetName val="사본 - b_balju"/>
      <sheetName val="제경비"/>
      <sheetName val="콘센트신설"/>
      <sheetName val="VXXXXX"/>
      <sheetName val="공사비총괄표"/>
      <sheetName val="인건비"/>
      <sheetName val="전기"/>
      <sheetName val="노임단가표"/>
      <sheetName val="코드2"/>
      <sheetName val="관급"/>
      <sheetName val="약품공급2"/>
      <sheetName val="사급자재"/>
      <sheetName val="설계서을"/>
      <sheetName val="기기리스트"/>
      <sheetName val="단가비교"/>
      <sheetName val="990430_당초"/>
      <sheetName val="미장"/>
      <sheetName val="부대공Ⅱ"/>
      <sheetName val="반응조"/>
      <sheetName val="기계경비(시간당)"/>
      <sheetName val="수벽설치(효자)"/>
      <sheetName val="3BL공동구 수량"/>
      <sheetName val="자재집계표"/>
      <sheetName val="실행내역 (2)"/>
      <sheetName val="단위일위"/>
      <sheetName val="기별명세"/>
      <sheetName val="SIL98"/>
      <sheetName val="직노"/>
      <sheetName val="실행내역"/>
      <sheetName val="AIR SHOWER_3인용_"/>
      <sheetName val="지하1층"/>
      <sheetName val="통계연보"/>
      <sheetName val="설계명세서(선로)"/>
      <sheetName val="#3_일위대가목록"/>
      <sheetName val="DATA"/>
      <sheetName val="내역"/>
      <sheetName val="건축"/>
      <sheetName val="수주추정"/>
      <sheetName val="견적"/>
      <sheetName val="데이타"/>
      <sheetName val="조내역"/>
      <sheetName val="공사개요"/>
      <sheetName val="ABUT수량-A1"/>
      <sheetName val="세골재  T2 변경 현황"/>
      <sheetName val="사다리"/>
      <sheetName val="관급자재일위대가집계표"/>
      <sheetName val="맨홀수량산출"/>
      <sheetName val="대치판정"/>
      <sheetName val="수량산출서 (2)"/>
      <sheetName val="신호등일위대가"/>
      <sheetName val="쇠(1)"/>
      <sheetName val="가격(3)"/>
      <sheetName val="9GNG운반"/>
      <sheetName val="일위대가(가설)"/>
      <sheetName val="4.2.1 마루높이 검토"/>
      <sheetName val="실행철강하도"/>
      <sheetName val="입찰보고"/>
      <sheetName val="포장공사"/>
      <sheetName val="남양내역"/>
      <sheetName val="깨기"/>
      <sheetName val="설계산출표지"/>
      <sheetName val="J直材4"/>
      <sheetName val="우배수"/>
      <sheetName val="(암정)관급"/>
      <sheetName val="단가조사"/>
      <sheetName val="전선 및 전선관"/>
      <sheetName val="앨범표지"/>
      <sheetName val="산출기초"/>
      <sheetName val="케이블"/>
      <sheetName val="프랜트면허"/>
      <sheetName val="토목주소"/>
      <sheetName val="통신2005"/>
      <sheetName val="N賃率-職"/>
      <sheetName val="집계"/>
      <sheetName val="자재테이블"/>
      <sheetName val="코드일람표2001년10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B12">
            <v>86019</v>
          </cell>
        </row>
        <row r="14">
          <cell r="B14">
            <v>73094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명세서"/>
      <sheetName val="단가표"/>
      <sheetName val="두암(토공)"/>
      <sheetName val="두암(구총)"/>
      <sheetName val="풍길(토총)"/>
      <sheetName val="풍길(구총)"/>
      <sheetName val="Sheet2"/>
      <sheetName val="강관압입공사"/>
      <sheetName val="동양강관"/>
      <sheetName val="두암(개수총)"/>
      <sheetName val="두암(관수총)"/>
      <sheetName val="두암(관)"/>
      <sheetName val="풍길(관)"/>
      <sheetName val="제수변실집계"/>
      <sheetName val="분수변실집계"/>
      <sheetName val="공기변실집계"/>
      <sheetName val="배수변실집계"/>
      <sheetName val="Sheet1"/>
      <sheetName val="제수변실재료계산"/>
      <sheetName val="분수변실재료계산"/>
      <sheetName val="배수변실재료계산"/>
    </sheetNames>
    <sheetDataSet>
      <sheetData sheetId="0" refreshError="1"/>
      <sheetData sheetId="1"/>
      <sheetData sheetId="2">
        <row r="1">
          <cell r="B1" t="str">
            <v>공  통  단  가  일  람  표</v>
          </cell>
        </row>
        <row r="2">
          <cell r="B2" t="str">
            <v>종  별</v>
          </cell>
          <cell r="D2" t="str">
            <v>재료 또는</v>
          </cell>
          <cell r="E2" t="str">
            <v>원  수</v>
          </cell>
          <cell r="F2" t="str">
            <v>단위</v>
          </cell>
          <cell r="G2" t="str">
            <v>총    액</v>
          </cell>
          <cell r="I2" t="str">
            <v>노 무 비</v>
          </cell>
          <cell r="K2" t="str">
            <v>재 료 비</v>
          </cell>
          <cell r="M2" t="str">
            <v>경    비</v>
          </cell>
          <cell r="O2" t="str">
            <v>비고</v>
          </cell>
        </row>
        <row r="3">
          <cell r="D3" t="str">
            <v>규격</v>
          </cell>
          <cell r="G3" t="str">
            <v>단가</v>
          </cell>
          <cell r="H3" t="str">
            <v>금 액</v>
          </cell>
          <cell r="I3" t="str">
            <v>단가</v>
          </cell>
          <cell r="J3" t="str">
            <v>금 액</v>
          </cell>
          <cell r="K3" t="str">
            <v>단가</v>
          </cell>
          <cell r="L3" t="str">
            <v>금 액</v>
          </cell>
          <cell r="M3" t="str">
            <v>단가</v>
          </cell>
          <cell r="N3" t="str">
            <v>금 액</v>
          </cell>
        </row>
        <row r="4">
          <cell r="A4">
            <v>1</v>
          </cell>
          <cell r="B4" t="str">
            <v>1.P.V.C파이프</v>
          </cell>
          <cell r="D4" t="str">
            <v>D-40mm</v>
          </cell>
          <cell r="E4">
            <v>1</v>
          </cell>
          <cell r="F4" t="str">
            <v>M</v>
          </cell>
          <cell r="H4">
            <v>852</v>
          </cell>
          <cell r="J4">
            <v>40</v>
          </cell>
          <cell r="L4">
            <v>812</v>
          </cell>
          <cell r="N4">
            <v>0</v>
          </cell>
        </row>
        <row r="5">
          <cell r="A5">
            <v>2</v>
          </cell>
          <cell r="B5" t="str">
            <v>2.P.V.C파이프</v>
          </cell>
          <cell r="D5" t="str">
            <v>D-25mm</v>
          </cell>
          <cell r="E5">
            <v>1</v>
          </cell>
          <cell r="F5" t="str">
            <v>M</v>
          </cell>
          <cell r="H5">
            <v>706</v>
          </cell>
          <cell r="J5">
            <v>33</v>
          </cell>
          <cell r="L5">
            <v>673</v>
          </cell>
          <cell r="N5">
            <v>0</v>
          </cell>
        </row>
        <row r="6">
          <cell r="A6">
            <v>3</v>
          </cell>
          <cell r="B6" t="str">
            <v>3.P.V.C파이프</v>
          </cell>
          <cell r="D6" t="str">
            <v>D-50mm</v>
          </cell>
          <cell r="E6">
            <v>1</v>
          </cell>
          <cell r="F6" t="str">
            <v>M</v>
          </cell>
          <cell r="H6">
            <v>1766</v>
          </cell>
          <cell r="J6">
            <v>84</v>
          </cell>
          <cell r="L6">
            <v>1682</v>
          </cell>
          <cell r="N6">
            <v>0</v>
          </cell>
        </row>
        <row r="7">
          <cell r="A7">
            <v>4</v>
          </cell>
          <cell r="B7" t="str">
            <v>4.P.V.C파이프</v>
          </cell>
          <cell r="D7" t="str">
            <v>D-100mm</v>
          </cell>
          <cell r="E7">
            <v>1</v>
          </cell>
          <cell r="F7" t="str">
            <v>M</v>
          </cell>
          <cell r="H7">
            <v>5367</v>
          </cell>
          <cell r="J7">
            <v>255</v>
          </cell>
          <cell r="L7">
            <v>5112</v>
          </cell>
          <cell r="N7">
            <v>0</v>
          </cell>
        </row>
        <row r="8">
          <cell r="A8">
            <v>5</v>
          </cell>
          <cell r="B8" t="str">
            <v>5.P.V.C지수판</v>
          </cell>
          <cell r="D8" t="str">
            <v>B=150,t=5</v>
          </cell>
          <cell r="E8">
            <v>1</v>
          </cell>
          <cell r="F8" t="str">
            <v>M</v>
          </cell>
          <cell r="H8">
            <v>18064</v>
          </cell>
          <cell r="J8">
            <v>14721</v>
          </cell>
          <cell r="L8">
            <v>2902</v>
          </cell>
          <cell r="N8">
            <v>441</v>
          </cell>
        </row>
        <row r="9">
          <cell r="A9">
            <v>6</v>
          </cell>
          <cell r="B9" t="str">
            <v>6.P.V.C지수판</v>
          </cell>
          <cell r="D9" t="str">
            <v>B=230,t=5</v>
          </cell>
          <cell r="E9">
            <v>1</v>
          </cell>
          <cell r="F9" t="str">
            <v>M</v>
          </cell>
          <cell r="H9">
            <v>19764</v>
          </cell>
          <cell r="J9">
            <v>14721</v>
          </cell>
          <cell r="L9">
            <v>4602</v>
          </cell>
          <cell r="N9">
            <v>441</v>
          </cell>
        </row>
        <row r="10">
          <cell r="A10">
            <v>7</v>
          </cell>
          <cell r="B10" t="str">
            <v>7.P.V.C지수판</v>
          </cell>
          <cell r="D10" t="str">
            <v>B=300,t=9</v>
          </cell>
          <cell r="E10">
            <v>1</v>
          </cell>
          <cell r="F10" t="str">
            <v>M</v>
          </cell>
          <cell r="H10">
            <v>24764</v>
          </cell>
          <cell r="J10">
            <v>14721</v>
          </cell>
          <cell r="L10">
            <v>9602</v>
          </cell>
          <cell r="N10">
            <v>441</v>
          </cell>
        </row>
        <row r="11">
          <cell r="A11">
            <v>8</v>
          </cell>
          <cell r="B11" t="str">
            <v>8.PP마대쌓기</v>
          </cell>
          <cell r="E11">
            <v>1</v>
          </cell>
          <cell r="F11" t="str">
            <v>㎥</v>
          </cell>
          <cell r="H11">
            <v>56655</v>
          </cell>
          <cell r="J11">
            <v>45175</v>
          </cell>
          <cell r="L11">
            <v>11480</v>
          </cell>
          <cell r="N11">
            <v>0</v>
          </cell>
        </row>
        <row r="12">
          <cell r="A12">
            <v>9</v>
          </cell>
          <cell r="B12" t="str">
            <v>9.PP마대헐기</v>
          </cell>
          <cell r="E12">
            <v>1</v>
          </cell>
          <cell r="F12" t="str">
            <v>㎥</v>
          </cell>
          <cell r="H12">
            <v>13058</v>
          </cell>
          <cell r="J12">
            <v>13058</v>
          </cell>
          <cell r="L12">
            <v>0</v>
          </cell>
          <cell r="N12">
            <v>0</v>
          </cell>
        </row>
        <row r="13">
          <cell r="A13">
            <v>10</v>
          </cell>
          <cell r="B13" t="str">
            <v>10.물푸기</v>
          </cell>
          <cell r="D13" t="str">
            <v>5마력</v>
          </cell>
          <cell r="E13">
            <v>1</v>
          </cell>
          <cell r="F13" t="str">
            <v>일</v>
          </cell>
          <cell r="H13">
            <v>13972</v>
          </cell>
          <cell r="J13">
            <v>8504</v>
          </cell>
          <cell r="L13">
            <v>3868</v>
          </cell>
          <cell r="N13">
            <v>1600</v>
          </cell>
        </row>
        <row r="14">
          <cell r="A14">
            <v>11</v>
          </cell>
          <cell r="B14" t="str">
            <v>11.물푸기</v>
          </cell>
          <cell r="D14" t="str">
            <v>설치및해체</v>
          </cell>
          <cell r="E14">
            <v>1</v>
          </cell>
          <cell r="F14" t="str">
            <v>대</v>
          </cell>
          <cell r="H14">
            <v>25589</v>
          </cell>
          <cell r="J14">
            <v>25589</v>
          </cell>
          <cell r="L14">
            <v>0</v>
          </cell>
          <cell r="N14">
            <v>0</v>
          </cell>
        </row>
        <row r="15">
          <cell r="A15">
            <v>12</v>
          </cell>
          <cell r="B15" t="str">
            <v>12.루핑,타르종이</v>
          </cell>
          <cell r="E15">
            <v>1</v>
          </cell>
          <cell r="F15" t="str">
            <v>㎡</v>
          </cell>
          <cell r="H15">
            <v>999</v>
          </cell>
          <cell r="J15">
            <v>47</v>
          </cell>
          <cell r="L15">
            <v>952</v>
          </cell>
          <cell r="N15">
            <v>0</v>
          </cell>
        </row>
        <row r="16">
          <cell r="A16">
            <v>13</v>
          </cell>
          <cell r="B16" t="str">
            <v>13.아스팔트칠</v>
          </cell>
          <cell r="E16">
            <v>1</v>
          </cell>
          <cell r="F16" t="str">
            <v>㎡</v>
          </cell>
          <cell r="H16">
            <v>2676</v>
          </cell>
          <cell r="J16">
            <v>1876</v>
          </cell>
          <cell r="L16">
            <v>800</v>
          </cell>
          <cell r="N16">
            <v>0</v>
          </cell>
        </row>
        <row r="17">
          <cell r="A17">
            <v>14</v>
          </cell>
          <cell r="B17" t="str">
            <v>14.Mastic Filler</v>
          </cell>
          <cell r="D17" t="str">
            <v>b=20,t=15</v>
          </cell>
          <cell r="E17">
            <v>1</v>
          </cell>
          <cell r="F17" t="str">
            <v>M</v>
          </cell>
          <cell r="H17">
            <v>3974</v>
          </cell>
          <cell r="J17">
            <v>2298</v>
          </cell>
          <cell r="L17">
            <v>1676</v>
          </cell>
          <cell r="N17">
            <v>0</v>
          </cell>
        </row>
        <row r="18">
          <cell r="A18">
            <v>15</v>
          </cell>
          <cell r="B18" t="str">
            <v>15.Elastic Filler</v>
          </cell>
          <cell r="D18" t="str">
            <v>t=9mm</v>
          </cell>
          <cell r="E18">
            <v>1</v>
          </cell>
          <cell r="F18" t="str">
            <v>㎡</v>
          </cell>
          <cell r="H18">
            <v>4694</v>
          </cell>
          <cell r="J18">
            <v>426</v>
          </cell>
          <cell r="L18">
            <v>4268</v>
          </cell>
          <cell r="N18">
            <v>0</v>
          </cell>
        </row>
        <row r="19">
          <cell r="A19">
            <v>16</v>
          </cell>
          <cell r="B19" t="str">
            <v>16.스핀들</v>
          </cell>
          <cell r="D19" t="str">
            <v>D25mm</v>
          </cell>
          <cell r="E19">
            <v>1</v>
          </cell>
          <cell r="F19" t="str">
            <v>M</v>
          </cell>
          <cell r="H19">
            <v>31920</v>
          </cell>
          <cell r="J19">
            <v>1520</v>
          </cell>
          <cell r="L19">
            <v>30400</v>
          </cell>
          <cell r="N19">
            <v>0</v>
          </cell>
        </row>
        <row r="20">
          <cell r="A20">
            <v>17</v>
          </cell>
          <cell r="B20" t="str">
            <v>17.스핀들</v>
          </cell>
          <cell r="D20" t="str">
            <v>D32mm</v>
          </cell>
          <cell r="E20">
            <v>1</v>
          </cell>
          <cell r="F20" t="str">
            <v>M</v>
          </cell>
          <cell r="H20">
            <v>45045</v>
          </cell>
          <cell r="J20">
            <v>2145</v>
          </cell>
          <cell r="L20">
            <v>42900</v>
          </cell>
          <cell r="N20">
            <v>0</v>
          </cell>
        </row>
        <row r="21">
          <cell r="A21">
            <v>18</v>
          </cell>
          <cell r="B21" t="str">
            <v>18.스핀들</v>
          </cell>
          <cell r="D21" t="str">
            <v>D38mm</v>
          </cell>
          <cell r="E21">
            <v>1</v>
          </cell>
          <cell r="F21" t="str">
            <v>M</v>
          </cell>
          <cell r="H21">
            <v>46546</v>
          </cell>
          <cell r="J21">
            <v>2216</v>
          </cell>
          <cell r="L21">
            <v>44330</v>
          </cell>
          <cell r="N21">
            <v>0</v>
          </cell>
        </row>
        <row r="22">
          <cell r="A22">
            <v>19</v>
          </cell>
          <cell r="B22" t="str">
            <v>19.권양기</v>
          </cell>
          <cell r="D22" t="str">
            <v>BV-9</v>
          </cell>
          <cell r="E22">
            <v>1</v>
          </cell>
          <cell r="F22" t="str">
            <v>개</v>
          </cell>
          <cell r="H22">
            <v>1760220</v>
          </cell>
          <cell r="J22">
            <v>83820</v>
          </cell>
          <cell r="L22">
            <v>1676400</v>
          </cell>
          <cell r="N22">
            <v>0</v>
          </cell>
        </row>
        <row r="23">
          <cell r="A23">
            <v>20</v>
          </cell>
          <cell r="B23" t="str">
            <v>20.권양기</v>
          </cell>
          <cell r="D23" t="str">
            <v>BV-14</v>
          </cell>
          <cell r="E23">
            <v>1</v>
          </cell>
          <cell r="F23" t="str">
            <v>개</v>
          </cell>
          <cell r="H23">
            <v>2285745</v>
          </cell>
          <cell r="J23">
            <v>108845</v>
          </cell>
          <cell r="L23">
            <v>2176900</v>
          </cell>
          <cell r="N23">
            <v>0</v>
          </cell>
        </row>
        <row r="24">
          <cell r="A24">
            <v>21</v>
          </cell>
          <cell r="B24" t="str">
            <v>21.권양기</v>
          </cell>
          <cell r="D24" t="str">
            <v>B-16</v>
          </cell>
          <cell r="E24">
            <v>1</v>
          </cell>
          <cell r="F24" t="str">
            <v>개</v>
          </cell>
          <cell r="H24">
            <v>853545</v>
          </cell>
          <cell r="J24">
            <v>40645</v>
          </cell>
          <cell r="L24">
            <v>812900</v>
          </cell>
          <cell r="N24">
            <v>0</v>
          </cell>
        </row>
        <row r="25">
          <cell r="A25">
            <v>22</v>
          </cell>
          <cell r="B25" t="str">
            <v>22.문비</v>
          </cell>
          <cell r="D25" t="str">
            <v>s-10-1</v>
          </cell>
          <cell r="E25">
            <v>1</v>
          </cell>
          <cell r="F25" t="str">
            <v>조</v>
          </cell>
          <cell r="H25">
            <v>2421195</v>
          </cell>
          <cell r="J25">
            <v>115295</v>
          </cell>
          <cell r="L25">
            <v>2305900</v>
          </cell>
          <cell r="N25">
            <v>0</v>
          </cell>
        </row>
        <row r="26">
          <cell r="A26">
            <v>23</v>
          </cell>
          <cell r="B26" t="str">
            <v>23.문비</v>
          </cell>
          <cell r="D26" t="str">
            <v>s-17-1</v>
          </cell>
          <cell r="E26">
            <v>1</v>
          </cell>
          <cell r="F26" t="str">
            <v>조</v>
          </cell>
          <cell r="H26">
            <v>4599157</v>
          </cell>
          <cell r="J26">
            <v>219007</v>
          </cell>
          <cell r="L26">
            <v>4380150</v>
          </cell>
          <cell r="N26">
            <v>0</v>
          </cell>
        </row>
        <row r="27">
          <cell r="A27">
            <v>24</v>
          </cell>
          <cell r="B27" t="str">
            <v>24.문비</v>
          </cell>
          <cell r="D27" t="str">
            <v>s-29-4</v>
          </cell>
          <cell r="E27">
            <v>1</v>
          </cell>
          <cell r="F27" t="str">
            <v>조</v>
          </cell>
          <cell r="H27">
            <v>9920568</v>
          </cell>
          <cell r="J27">
            <v>472408</v>
          </cell>
          <cell r="L27">
            <v>9448160</v>
          </cell>
          <cell r="N27">
            <v>0</v>
          </cell>
        </row>
        <row r="28">
          <cell r="A28">
            <v>25</v>
          </cell>
          <cell r="B28" t="str">
            <v>25.페인트</v>
          </cell>
          <cell r="D28" t="str">
            <v>철재면2회</v>
          </cell>
          <cell r="E28">
            <v>1</v>
          </cell>
          <cell r="F28" t="str">
            <v>㎡</v>
          </cell>
          <cell r="H28">
            <v>4198</v>
          </cell>
          <cell r="J28">
            <v>3237</v>
          </cell>
          <cell r="L28">
            <v>897</v>
          </cell>
          <cell r="N28">
            <v>64</v>
          </cell>
        </row>
        <row r="29">
          <cell r="A29">
            <v>26</v>
          </cell>
          <cell r="B29" t="str">
            <v>26.페인트</v>
          </cell>
          <cell r="D29" t="str">
            <v>몰탈면3회</v>
          </cell>
          <cell r="E29">
            <v>1</v>
          </cell>
          <cell r="F29" t="str">
            <v>㎡</v>
          </cell>
          <cell r="H29">
            <v>1769</v>
          </cell>
          <cell r="J29">
            <v>844</v>
          </cell>
          <cell r="L29">
            <v>915</v>
          </cell>
          <cell r="N29">
            <v>10</v>
          </cell>
        </row>
        <row r="30">
          <cell r="A30">
            <v>27</v>
          </cell>
          <cell r="B30" t="str">
            <v>27.스텐레스난간</v>
          </cell>
          <cell r="E30">
            <v>1</v>
          </cell>
          <cell r="F30" t="str">
            <v>M</v>
          </cell>
          <cell r="H30">
            <v>74586</v>
          </cell>
          <cell r="J30">
            <v>44921</v>
          </cell>
          <cell r="L30">
            <v>28153</v>
          </cell>
          <cell r="N30">
            <v>1512</v>
          </cell>
        </row>
        <row r="31">
          <cell r="A31">
            <v>28</v>
          </cell>
          <cell r="B31" t="str">
            <v>28.방수몰탈바름</v>
          </cell>
          <cell r="D31" t="str">
            <v>1:3,t=21mm</v>
          </cell>
          <cell r="E31">
            <v>1</v>
          </cell>
          <cell r="F31" t="str">
            <v>㎡</v>
          </cell>
          <cell r="H31">
            <v>11737</v>
          </cell>
          <cell r="J31">
            <v>11071</v>
          </cell>
          <cell r="L31">
            <v>293</v>
          </cell>
          <cell r="N31">
            <v>373</v>
          </cell>
        </row>
        <row r="32">
          <cell r="A32">
            <v>29</v>
          </cell>
          <cell r="B32" t="str">
            <v>29.몰탈벽바름(2회)</v>
          </cell>
          <cell r="D32" t="str">
            <v>1:3,t=11mm</v>
          </cell>
          <cell r="E32">
            <v>1</v>
          </cell>
          <cell r="F32" t="str">
            <v>㎡</v>
          </cell>
          <cell r="H32">
            <v>10956</v>
          </cell>
          <cell r="J32">
            <v>10652</v>
          </cell>
          <cell r="L32">
            <v>134</v>
          </cell>
          <cell r="N32">
            <v>170</v>
          </cell>
        </row>
        <row r="33">
          <cell r="A33">
            <v>30</v>
          </cell>
          <cell r="B33" t="str">
            <v>30.시멘트벽돌</v>
          </cell>
          <cell r="D33" t="str">
            <v>0.5B,5000매이하</v>
          </cell>
          <cell r="E33">
            <v>1</v>
          </cell>
          <cell r="F33" t="str">
            <v>㎡</v>
          </cell>
          <cell r="H33">
            <v>21855</v>
          </cell>
          <cell r="J33">
            <v>18163</v>
          </cell>
          <cell r="L33">
            <v>3402</v>
          </cell>
          <cell r="N33">
            <v>290</v>
          </cell>
        </row>
        <row r="34">
          <cell r="A34">
            <v>31</v>
          </cell>
          <cell r="B34" t="str">
            <v>31.가드레일</v>
          </cell>
          <cell r="E34">
            <v>1</v>
          </cell>
          <cell r="F34" t="str">
            <v>경간</v>
          </cell>
          <cell r="H34">
            <v>130857</v>
          </cell>
          <cell r="J34">
            <v>6625</v>
          </cell>
          <cell r="L34">
            <v>122046</v>
          </cell>
          <cell r="N34">
            <v>2186</v>
          </cell>
        </row>
        <row r="35">
          <cell r="A35">
            <v>32</v>
          </cell>
          <cell r="B35" t="str">
            <v>32.엔드레일</v>
          </cell>
          <cell r="E35">
            <v>1</v>
          </cell>
          <cell r="F35" t="str">
            <v>경간</v>
          </cell>
          <cell r="H35">
            <v>52724</v>
          </cell>
          <cell r="J35">
            <v>2185</v>
          </cell>
          <cell r="L35">
            <v>49488</v>
          </cell>
          <cell r="N35">
            <v>1051</v>
          </cell>
        </row>
        <row r="36">
          <cell r="A36">
            <v>33</v>
          </cell>
          <cell r="B36" t="str">
            <v>33.각낙판</v>
          </cell>
          <cell r="D36" t="str">
            <v>0.1*1.1*0.04</v>
          </cell>
          <cell r="E36">
            <v>1</v>
          </cell>
          <cell r="F36" t="str">
            <v>본</v>
          </cell>
          <cell r="H36">
            <v>2937</v>
          </cell>
          <cell r="J36">
            <v>1101</v>
          </cell>
          <cell r="L36">
            <v>1836</v>
          </cell>
          <cell r="N36">
            <v>0</v>
          </cell>
        </row>
        <row r="37">
          <cell r="A37">
            <v>34</v>
          </cell>
          <cell r="B37" t="str">
            <v>34.교량용배수관</v>
          </cell>
          <cell r="D37" t="str">
            <v>아연도100*300</v>
          </cell>
          <cell r="E37">
            <v>1</v>
          </cell>
          <cell r="F37" t="str">
            <v>개소</v>
          </cell>
          <cell r="H37">
            <v>5830</v>
          </cell>
          <cell r="J37">
            <v>117</v>
          </cell>
          <cell r="L37">
            <v>5713</v>
          </cell>
          <cell r="N37">
            <v>0</v>
          </cell>
        </row>
        <row r="38">
          <cell r="A38">
            <v>35</v>
          </cell>
          <cell r="B38" t="str">
            <v>35.교량교좌장치</v>
          </cell>
          <cell r="D38" t="str">
            <v>가동단,50Ton</v>
          </cell>
          <cell r="E38">
            <v>1</v>
          </cell>
          <cell r="F38" t="str">
            <v>개소</v>
          </cell>
          <cell r="H38">
            <v>438900</v>
          </cell>
          <cell r="J38">
            <v>20900</v>
          </cell>
          <cell r="L38">
            <v>418000</v>
          </cell>
          <cell r="N38">
            <v>0</v>
          </cell>
        </row>
        <row r="39">
          <cell r="A39">
            <v>36</v>
          </cell>
          <cell r="B39" t="str">
            <v>36.교량교좌장치</v>
          </cell>
          <cell r="D39" t="str">
            <v>고정단,50Ton</v>
          </cell>
          <cell r="E39">
            <v>1</v>
          </cell>
          <cell r="F39" t="str">
            <v>개소</v>
          </cell>
          <cell r="H39">
            <v>358050</v>
          </cell>
          <cell r="J39">
            <v>17050</v>
          </cell>
          <cell r="L39">
            <v>341000</v>
          </cell>
          <cell r="N39">
            <v>0</v>
          </cell>
        </row>
        <row r="40">
          <cell r="A40">
            <v>37</v>
          </cell>
          <cell r="B40" t="str">
            <v>37.교명판</v>
          </cell>
          <cell r="D40" t="str">
            <v>황동주물</v>
          </cell>
          <cell r="E40">
            <v>1</v>
          </cell>
          <cell r="F40" t="str">
            <v>식</v>
          </cell>
          <cell r="H40">
            <v>67200</v>
          </cell>
          <cell r="J40">
            <v>25200</v>
          </cell>
          <cell r="L40">
            <v>42000</v>
          </cell>
          <cell r="N40">
            <v>0</v>
          </cell>
        </row>
        <row r="41">
          <cell r="A41">
            <v>38</v>
          </cell>
          <cell r="B41" t="str">
            <v>38.교량설명판</v>
          </cell>
          <cell r="D41" t="str">
            <v>황동주물</v>
          </cell>
          <cell r="E41">
            <v>1</v>
          </cell>
          <cell r="F41" t="str">
            <v>식</v>
          </cell>
          <cell r="H41">
            <v>141120</v>
          </cell>
          <cell r="J41">
            <v>52920</v>
          </cell>
          <cell r="L41">
            <v>88200</v>
          </cell>
          <cell r="N41">
            <v>0</v>
          </cell>
        </row>
        <row r="42">
          <cell r="A42">
            <v>39</v>
          </cell>
          <cell r="B42" t="str">
            <v>39.교량철판</v>
          </cell>
          <cell r="D42" t="str">
            <v>0.02*0.3*0.006*28</v>
          </cell>
          <cell r="E42">
            <v>1</v>
          </cell>
          <cell r="F42" t="str">
            <v>식</v>
          </cell>
          <cell r="H42">
            <v>4404</v>
          </cell>
          <cell r="J42">
            <v>1651</v>
          </cell>
          <cell r="L42">
            <v>2753</v>
          </cell>
          <cell r="N42">
            <v>0</v>
          </cell>
        </row>
        <row r="43">
          <cell r="A43">
            <v>40</v>
          </cell>
          <cell r="B43" t="str">
            <v>40.도웰바</v>
          </cell>
          <cell r="D43" t="str">
            <v>19mm,22mm</v>
          </cell>
          <cell r="E43">
            <v>1</v>
          </cell>
          <cell r="F43" t="str">
            <v>Kg</v>
          </cell>
          <cell r="H43">
            <v>451</v>
          </cell>
          <cell r="J43">
            <v>21</v>
          </cell>
          <cell r="L43">
            <v>430</v>
          </cell>
          <cell r="N43">
            <v>0</v>
          </cell>
        </row>
        <row r="44">
          <cell r="A44">
            <v>41</v>
          </cell>
          <cell r="B44" t="str">
            <v>41.부직포</v>
          </cell>
          <cell r="D44" t="str">
            <v>필터자갈</v>
          </cell>
          <cell r="E44">
            <v>1</v>
          </cell>
          <cell r="F44" t="str">
            <v>㎡</v>
          </cell>
          <cell r="H44">
            <v>1540</v>
          </cell>
          <cell r="J44">
            <v>140</v>
          </cell>
          <cell r="L44">
            <v>1400</v>
          </cell>
          <cell r="N44">
            <v>0</v>
          </cell>
        </row>
        <row r="45">
          <cell r="A45">
            <v>42</v>
          </cell>
          <cell r="B45" t="str">
            <v>42.FRP울타리</v>
          </cell>
          <cell r="E45">
            <v>1</v>
          </cell>
          <cell r="F45" t="str">
            <v>경간</v>
          </cell>
          <cell r="H45">
            <v>102130</v>
          </cell>
          <cell r="J45">
            <v>33372</v>
          </cell>
          <cell r="L45">
            <v>68758</v>
          </cell>
          <cell r="N45">
            <v>0</v>
          </cell>
        </row>
        <row r="46">
          <cell r="A46">
            <v>43</v>
          </cell>
          <cell r="B46" t="str">
            <v>43.FRP정문</v>
          </cell>
          <cell r="E46">
            <v>1</v>
          </cell>
          <cell r="F46" t="str">
            <v>식</v>
          </cell>
          <cell r="H46">
            <v>839653</v>
          </cell>
          <cell r="J46">
            <v>308219</v>
          </cell>
          <cell r="L46">
            <v>531434</v>
          </cell>
          <cell r="N46">
            <v>0</v>
          </cell>
        </row>
        <row r="47">
          <cell r="A47">
            <v>44</v>
          </cell>
          <cell r="B47" t="str">
            <v>44.FRP옆문</v>
          </cell>
          <cell r="E47">
            <v>1</v>
          </cell>
          <cell r="F47" t="str">
            <v>식</v>
          </cell>
          <cell r="H47">
            <v>341451</v>
          </cell>
          <cell r="J47">
            <v>150964</v>
          </cell>
          <cell r="L47">
            <v>190487</v>
          </cell>
          <cell r="N47">
            <v>0</v>
          </cell>
        </row>
        <row r="48">
          <cell r="A48">
            <v>45</v>
          </cell>
          <cell r="B48" t="str">
            <v>45.스크린</v>
          </cell>
          <cell r="D48" t="str">
            <v>1.5*1.5</v>
          </cell>
          <cell r="E48">
            <v>1</v>
          </cell>
          <cell r="F48" t="str">
            <v>조</v>
          </cell>
          <cell r="H48">
            <v>1138064</v>
          </cell>
          <cell r="J48">
            <v>585107</v>
          </cell>
          <cell r="L48">
            <v>532715</v>
          </cell>
          <cell r="N48">
            <v>20242</v>
          </cell>
        </row>
        <row r="49">
          <cell r="A49">
            <v>46</v>
          </cell>
          <cell r="B49" t="str">
            <v>46.사다리</v>
          </cell>
          <cell r="D49" t="str">
            <v>스텐레스</v>
          </cell>
          <cell r="E49">
            <v>1</v>
          </cell>
          <cell r="F49" t="str">
            <v>M</v>
          </cell>
          <cell r="H49">
            <v>30787</v>
          </cell>
          <cell r="J49">
            <v>13169</v>
          </cell>
          <cell r="L49">
            <v>17163</v>
          </cell>
          <cell r="N49">
            <v>455</v>
          </cell>
        </row>
        <row r="50">
          <cell r="A50">
            <v>47</v>
          </cell>
          <cell r="B50" t="str">
            <v>47.철재수위표</v>
          </cell>
          <cell r="E50">
            <v>1</v>
          </cell>
          <cell r="F50" t="str">
            <v>M</v>
          </cell>
          <cell r="H50">
            <v>8551</v>
          </cell>
          <cell r="J50">
            <v>3938</v>
          </cell>
          <cell r="L50">
            <v>4585</v>
          </cell>
          <cell r="N50">
            <v>28</v>
          </cell>
        </row>
        <row r="51">
          <cell r="A51">
            <v>48</v>
          </cell>
          <cell r="B51" t="str">
            <v>48.교량난간</v>
          </cell>
          <cell r="D51" t="str">
            <v>Post Type D형</v>
          </cell>
          <cell r="E51">
            <v>1</v>
          </cell>
          <cell r="F51" t="str">
            <v>경간</v>
          </cell>
          <cell r="H51">
            <v>100102</v>
          </cell>
          <cell r="J51">
            <v>28600</v>
          </cell>
          <cell r="L51">
            <v>71502</v>
          </cell>
          <cell r="N51">
            <v>0</v>
          </cell>
        </row>
        <row r="52">
          <cell r="A52">
            <v>49</v>
          </cell>
          <cell r="B52" t="str">
            <v>49교량엑스팬숀죠인트</v>
          </cell>
          <cell r="D52" t="str">
            <v>Type E형</v>
          </cell>
          <cell r="E52">
            <v>1</v>
          </cell>
          <cell r="F52" t="str">
            <v>M</v>
          </cell>
          <cell r="H52">
            <v>66329</v>
          </cell>
          <cell r="J52">
            <v>24873</v>
          </cell>
          <cell r="L52">
            <v>41456</v>
          </cell>
          <cell r="N52">
            <v>0</v>
          </cell>
        </row>
        <row r="53">
          <cell r="A53">
            <v>50</v>
          </cell>
          <cell r="B53" t="str">
            <v>50.수로교교좌장치</v>
          </cell>
          <cell r="D53" t="str">
            <v>1조</v>
          </cell>
          <cell r="E53">
            <v>1</v>
          </cell>
          <cell r="F53" t="str">
            <v>조</v>
          </cell>
          <cell r="H53">
            <v>60446</v>
          </cell>
          <cell r="J53">
            <v>49385</v>
          </cell>
          <cell r="L53">
            <v>9353</v>
          </cell>
          <cell r="N53">
            <v>1708</v>
          </cell>
        </row>
        <row r="54">
          <cell r="A54">
            <v>51</v>
          </cell>
          <cell r="B54" t="str">
            <v>51.PIN(type,1)</v>
          </cell>
          <cell r="D54" t="str">
            <v>고정,가동</v>
          </cell>
          <cell r="E54">
            <v>1</v>
          </cell>
          <cell r="F54" t="str">
            <v>조</v>
          </cell>
          <cell r="H54">
            <v>302656</v>
          </cell>
          <cell r="J54">
            <v>246929</v>
          </cell>
          <cell r="L54">
            <v>47185</v>
          </cell>
          <cell r="N54">
            <v>8542</v>
          </cell>
        </row>
        <row r="55">
          <cell r="A55">
            <v>52</v>
          </cell>
          <cell r="B55" t="str">
            <v>52.일체식문비</v>
          </cell>
          <cell r="D55" t="str">
            <v>TS-30(300*300)</v>
          </cell>
          <cell r="E55">
            <v>1</v>
          </cell>
          <cell r="F55" t="str">
            <v>식</v>
          </cell>
          <cell r="H55">
            <v>1370988</v>
          </cell>
          <cell r="J55">
            <v>67238</v>
          </cell>
          <cell r="L55">
            <v>1303373</v>
          </cell>
          <cell r="N55">
            <v>377</v>
          </cell>
        </row>
        <row r="56">
          <cell r="A56">
            <v>53</v>
          </cell>
          <cell r="B56" t="str">
            <v>53.일체식문비</v>
          </cell>
          <cell r="D56" t="str">
            <v>TS-40(400*400)</v>
          </cell>
          <cell r="E56">
            <v>1</v>
          </cell>
          <cell r="F56" t="str">
            <v>식</v>
          </cell>
          <cell r="H56">
            <v>1480340</v>
          </cell>
          <cell r="J56">
            <v>72722</v>
          </cell>
          <cell r="L56">
            <v>1407188</v>
          </cell>
          <cell r="N56">
            <v>430</v>
          </cell>
        </row>
        <row r="57">
          <cell r="A57">
            <v>54</v>
          </cell>
          <cell r="B57" t="str">
            <v>54.일체식문비</v>
          </cell>
          <cell r="D57" t="str">
            <v>TS-50(500*500)</v>
          </cell>
          <cell r="E57">
            <v>1</v>
          </cell>
          <cell r="F57" t="str">
            <v>식</v>
          </cell>
          <cell r="H57">
            <v>1681499</v>
          </cell>
          <cell r="J57">
            <v>82612</v>
          </cell>
          <cell r="L57">
            <v>1598397</v>
          </cell>
          <cell r="N57">
            <v>490</v>
          </cell>
        </row>
        <row r="58">
          <cell r="A58">
            <v>55</v>
          </cell>
          <cell r="B58" t="str">
            <v>55.일체식문비</v>
          </cell>
          <cell r="D58" t="str">
            <v>TS-60(600*600)</v>
          </cell>
          <cell r="E58">
            <v>1</v>
          </cell>
          <cell r="F58" t="str">
            <v>식</v>
          </cell>
          <cell r="H58">
            <v>1882694</v>
          </cell>
          <cell r="J58">
            <v>92522</v>
          </cell>
          <cell r="L58">
            <v>1789618</v>
          </cell>
          <cell r="N58">
            <v>554</v>
          </cell>
        </row>
        <row r="59">
          <cell r="A59">
            <v>56</v>
          </cell>
          <cell r="B59" t="str">
            <v>56.일체식문비</v>
          </cell>
          <cell r="D59" t="str">
            <v>TS-70(700*700)</v>
          </cell>
          <cell r="E59">
            <v>1</v>
          </cell>
          <cell r="F59" t="str">
            <v>식</v>
          </cell>
          <cell r="H59">
            <v>2083370</v>
          </cell>
          <cell r="J59">
            <v>102458</v>
          </cell>
          <cell r="L59">
            <v>1980285</v>
          </cell>
          <cell r="N59">
            <v>627</v>
          </cell>
        </row>
        <row r="60">
          <cell r="A60">
            <v>57</v>
          </cell>
          <cell r="B60" t="str">
            <v>57.일체식문비</v>
          </cell>
          <cell r="D60" t="str">
            <v>TS-80(800*800)</v>
          </cell>
          <cell r="E60">
            <v>1</v>
          </cell>
          <cell r="F60" t="str">
            <v>식</v>
          </cell>
          <cell r="H60">
            <v>2391310</v>
          </cell>
          <cell r="J60">
            <v>117347</v>
          </cell>
          <cell r="L60">
            <v>2273293</v>
          </cell>
          <cell r="N60">
            <v>670</v>
          </cell>
        </row>
        <row r="61">
          <cell r="A61">
            <v>58</v>
          </cell>
          <cell r="B61" t="str">
            <v>58.일체식문비</v>
          </cell>
          <cell r="D61" t="str">
            <v>TS-100(1m*1m)</v>
          </cell>
          <cell r="E61">
            <v>1</v>
          </cell>
          <cell r="F61" t="str">
            <v>식</v>
          </cell>
          <cell r="H61">
            <v>3486206</v>
          </cell>
          <cell r="J61">
            <v>170211</v>
          </cell>
          <cell r="L61">
            <v>3315184</v>
          </cell>
          <cell r="N61">
            <v>811</v>
          </cell>
        </row>
        <row r="62">
          <cell r="A62">
            <v>59</v>
          </cell>
          <cell r="B62" t="str">
            <v>59.권양기(신형)</v>
          </cell>
          <cell r="D62" t="str">
            <v>1-3호형</v>
          </cell>
          <cell r="E62">
            <v>1</v>
          </cell>
          <cell r="F62" t="str">
            <v>식</v>
          </cell>
          <cell r="H62">
            <v>205800</v>
          </cell>
          <cell r="J62">
            <v>9800</v>
          </cell>
          <cell r="L62">
            <v>196000</v>
          </cell>
          <cell r="N62">
            <v>0</v>
          </cell>
        </row>
        <row r="63">
          <cell r="A63">
            <v>60</v>
          </cell>
          <cell r="B63" t="str">
            <v>60.스크린</v>
          </cell>
          <cell r="D63" t="str">
            <v>SC-0505</v>
          </cell>
          <cell r="E63">
            <v>1</v>
          </cell>
          <cell r="F63" t="str">
            <v>식</v>
          </cell>
          <cell r="H63">
            <v>42467</v>
          </cell>
          <cell r="J63">
            <v>34914</v>
          </cell>
          <cell r="L63">
            <v>6330</v>
          </cell>
          <cell r="N63">
            <v>1223</v>
          </cell>
        </row>
        <row r="64">
          <cell r="A64">
            <v>61</v>
          </cell>
          <cell r="B64" t="str">
            <v>61.스크린</v>
          </cell>
          <cell r="D64" t="str">
            <v>SC-0606</v>
          </cell>
          <cell r="E64">
            <v>1</v>
          </cell>
          <cell r="F64" t="str">
            <v>식</v>
          </cell>
          <cell r="H64">
            <v>53573</v>
          </cell>
          <cell r="J64">
            <v>44115</v>
          </cell>
          <cell r="L64">
            <v>7913</v>
          </cell>
          <cell r="N64">
            <v>1545</v>
          </cell>
        </row>
        <row r="65">
          <cell r="A65">
            <v>62</v>
          </cell>
          <cell r="B65" t="str">
            <v>62.스크린</v>
          </cell>
          <cell r="D65" t="str">
            <v>SC-0707</v>
          </cell>
          <cell r="E65">
            <v>1</v>
          </cell>
          <cell r="F65" t="str">
            <v>식</v>
          </cell>
          <cell r="H65">
            <v>65514</v>
          </cell>
          <cell r="J65">
            <v>54024</v>
          </cell>
          <cell r="L65">
            <v>9598</v>
          </cell>
          <cell r="N65">
            <v>1892</v>
          </cell>
        </row>
        <row r="66">
          <cell r="A66">
            <v>63</v>
          </cell>
          <cell r="B66" t="str">
            <v>63.스크린</v>
          </cell>
          <cell r="D66" t="str">
            <v>SC-0807</v>
          </cell>
          <cell r="E66">
            <v>1</v>
          </cell>
          <cell r="F66" t="str">
            <v>식</v>
          </cell>
          <cell r="H66">
            <v>72583</v>
          </cell>
          <cell r="J66">
            <v>59922</v>
          </cell>
          <cell r="L66">
            <v>10562</v>
          </cell>
          <cell r="N66">
            <v>2099</v>
          </cell>
        </row>
        <row r="67">
          <cell r="A67">
            <v>64</v>
          </cell>
          <cell r="B67" t="str">
            <v>64.스크린</v>
          </cell>
          <cell r="D67" t="str">
            <v>SC-1008</v>
          </cell>
          <cell r="E67">
            <v>1</v>
          </cell>
          <cell r="F67" t="str">
            <v>식</v>
          </cell>
          <cell r="H67">
            <v>93271</v>
          </cell>
          <cell r="J67">
            <v>77143</v>
          </cell>
          <cell r="L67">
            <v>13425</v>
          </cell>
          <cell r="N67">
            <v>2703</v>
          </cell>
        </row>
        <row r="68">
          <cell r="A68">
            <v>65</v>
          </cell>
          <cell r="B68" t="str">
            <v>65.스크린</v>
          </cell>
          <cell r="D68" t="str">
            <v>SC-16</v>
          </cell>
          <cell r="E68">
            <v>1</v>
          </cell>
          <cell r="F68" t="str">
            <v>식</v>
          </cell>
          <cell r="H68">
            <v>10289</v>
          </cell>
          <cell r="J68">
            <v>3858</v>
          </cell>
          <cell r="L68">
            <v>6431</v>
          </cell>
          <cell r="N68">
            <v>0</v>
          </cell>
        </row>
        <row r="69">
          <cell r="A69">
            <v>66</v>
          </cell>
          <cell r="B69" t="str">
            <v>66.함석</v>
          </cell>
          <cell r="D69" t="str">
            <v>t=0.23</v>
          </cell>
          <cell r="E69">
            <v>1</v>
          </cell>
          <cell r="F69" t="str">
            <v>㎡</v>
          </cell>
          <cell r="H69">
            <v>1569</v>
          </cell>
          <cell r="J69">
            <v>74</v>
          </cell>
          <cell r="L69">
            <v>1495</v>
          </cell>
          <cell r="N69">
            <v>0</v>
          </cell>
        </row>
        <row r="70">
          <cell r="A70">
            <v>67</v>
          </cell>
          <cell r="B70" t="str">
            <v>67.이토변실</v>
          </cell>
          <cell r="E70">
            <v>1</v>
          </cell>
          <cell r="F70" t="str">
            <v>개소</v>
          </cell>
          <cell r="H70">
            <v>2096254</v>
          </cell>
          <cell r="J70">
            <v>323519</v>
          </cell>
          <cell r="L70">
            <v>1747969</v>
          </cell>
          <cell r="N70">
            <v>24766</v>
          </cell>
        </row>
        <row r="71">
          <cell r="A71">
            <v>68</v>
          </cell>
          <cell r="B71" t="str">
            <v>68.플랜지접합부설</v>
          </cell>
          <cell r="D71" t="str">
            <v>D300</v>
          </cell>
          <cell r="E71">
            <v>1</v>
          </cell>
          <cell r="F71" t="str">
            <v>개소</v>
          </cell>
          <cell r="H71">
            <v>96273</v>
          </cell>
          <cell r="J71">
            <v>86375</v>
          </cell>
          <cell r="L71">
            <v>9898</v>
          </cell>
          <cell r="N71">
            <v>0</v>
          </cell>
        </row>
        <row r="72">
          <cell r="A72">
            <v>69</v>
          </cell>
          <cell r="B72" t="str">
            <v>69.제수변부설</v>
          </cell>
          <cell r="D72" t="str">
            <v>D300</v>
          </cell>
          <cell r="E72">
            <v>1</v>
          </cell>
          <cell r="F72" t="str">
            <v>개소</v>
          </cell>
          <cell r="H72">
            <v>98915</v>
          </cell>
          <cell r="J72">
            <v>64394</v>
          </cell>
          <cell r="L72">
            <v>9755</v>
          </cell>
          <cell r="N72">
            <v>24766</v>
          </cell>
        </row>
        <row r="73">
          <cell r="A73">
            <v>70</v>
          </cell>
          <cell r="B73" t="str">
            <v>70.압입공사</v>
          </cell>
          <cell r="D73" t="str">
            <v>D800</v>
          </cell>
          <cell r="E73">
            <v>1</v>
          </cell>
          <cell r="F73" t="str">
            <v>M</v>
          </cell>
          <cell r="H73">
            <v>505990</v>
          </cell>
          <cell r="J73">
            <v>194062</v>
          </cell>
          <cell r="L73">
            <v>135293</v>
          </cell>
          <cell r="N73">
            <v>176635</v>
          </cell>
        </row>
        <row r="74">
          <cell r="A74">
            <v>71</v>
          </cell>
          <cell r="B74" t="str">
            <v>71.철근콘크리트부수기 , 인력</v>
          </cell>
          <cell r="E74">
            <v>1</v>
          </cell>
          <cell r="F74" t="str">
            <v>㎥</v>
          </cell>
          <cell r="H74">
            <v>414141</v>
          </cell>
          <cell r="J74">
            <v>394420</v>
          </cell>
          <cell r="L74">
            <v>19721</v>
          </cell>
          <cell r="N74">
            <v>0</v>
          </cell>
        </row>
        <row r="75">
          <cell r="A75">
            <v>72</v>
          </cell>
          <cell r="B75" t="str">
            <v>72.구조물헐기,철근</v>
          </cell>
          <cell r="D75" t="str">
            <v>t=0.3미만</v>
          </cell>
          <cell r="E75">
            <v>1</v>
          </cell>
          <cell r="F75" t="str">
            <v>㎥</v>
          </cell>
          <cell r="H75">
            <v>29915</v>
          </cell>
          <cell r="J75">
            <v>17430</v>
          </cell>
          <cell r="L75">
            <v>5605</v>
          </cell>
          <cell r="N75">
            <v>6880</v>
          </cell>
        </row>
        <row r="76">
          <cell r="A76">
            <v>73</v>
          </cell>
          <cell r="B76" t="str">
            <v>73.구조물헐기,철근</v>
          </cell>
          <cell r="D76" t="str">
            <v>t=0.3이상</v>
          </cell>
          <cell r="E76">
            <v>1</v>
          </cell>
          <cell r="F76" t="str">
            <v>㎥</v>
          </cell>
          <cell r="H76">
            <v>33644</v>
          </cell>
          <cell r="J76">
            <v>19208</v>
          </cell>
          <cell r="L76">
            <v>6230</v>
          </cell>
          <cell r="N76">
            <v>8206</v>
          </cell>
        </row>
        <row r="77">
          <cell r="A77">
            <v>74</v>
          </cell>
          <cell r="B77" t="str">
            <v>74.철근구조물 철근절단</v>
          </cell>
          <cell r="E77">
            <v>1</v>
          </cell>
          <cell r="F77" t="str">
            <v>㎥</v>
          </cell>
          <cell r="H77">
            <v>10861</v>
          </cell>
          <cell r="J77">
            <v>8373</v>
          </cell>
          <cell r="L77">
            <v>2405</v>
          </cell>
          <cell r="N77">
            <v>83</v>
          </cell>
        </row>
        <row r="78">
          <cell r="A78">
            <v>75</v>
          </cell>
          <cell r="B78" t="str">
            <v>75.무근구조물헐기</v>
          </cell>
          <cell r="D78" t="str">
            <v>t=0.3미만</v>
          </cell>
          <cell r="E78">
            <v>1</v>
          </cell>
          <cell r="F78" t="str">
            <v>㎥</v>
          </cell>
          <cell r="H78">
            <v>9849</v>
          </cell>
          <cell r="J78">
            <v>4525</v>
          </cell>
          <cell r="L78">
            <v>1704</v>
          </cell>
          <cell r="N78">
            <v>3620</v>
          </cell>
        </row>
        <row r="79">
          <cell r="A79">
            <v>76</v>
          </cell>
          <cell r="B79" t="str">
            <v>76.무근구조물헐기</v>
          </cell>
          <cell r="D79" t="str">
            <v>t=0.3이상</v>
          </cell>
          <cell r="E79">
            <v>1</v>
          </cell>
          <cell r="F79" t="str">
            <v>㎥</v>
          </cell>
          <cell r="H79">
            <v>12336</v>
          </cell>
          <cell r="J79">
            <v>5532</v>
          </cell>
          <cell r="L79">
            <v>2178</v>
          </cell>
          <cell r="N79">
            <v>4626</v>
          </cell>
        </row>
        <row r="80">
          <cell r="A80">
            <v>77</v>
          </cell>
          <cell r="B80" t="str">
            <v>77.낙석방지책</v>
          </cell>
          <cell r="D80" t="str">
            <v>중간지주</v>
          </cell>
          <cell r="E80">
            <v>1</v>
          </cell>
          <cell r="F80" t="str">
            <v>경간</v>
          </cell>
          <cell r="H80">
            <v>160827</v>
          </cell>
          <cell r="J80">
            <v>42500</v>
          </cell>
          <cell r="L80">
            <v>118244</v>
          </cell>
          <cell r="N80">
            <v>83</v>
          </cell>
        </row>
        <row r="81">
          <cell r="A81">
            <v>78</v>
          </cell>
          <cell r="B81" t="str">
            <v>78.낙석방지책</v>
          </cell>
          <cell r="D81" t="str">
            <v>단부지주</v>
          </cell>
          <cell r="E81">
            <v>1</v>
          </cell>
          <cell r="F81" t="str">
            <v>경간</v>
          </cell>
          <cell r="H81">
            <v>641482</v>
          </cell>
          <cell r="J81">
            <v>85102</v>
          </cell>
          <cell r="L81">
            <v>556196</v>
          </cell>
          <cell r="N81">
            <v>184</v>
          </cell>
        </row>
        <row r="82">
          <cell r="A82">
            <v>79</v>
          </cell>
          <cell r="B82" t="str">
            <v>79.물푸기</v>
          </cell>
          <cell r="D82" t="str">
            <v>9마력</v>
          </cell>
          <cell r="E82">
            <v>1</v>
          </cell>
          <cell r="F82" t="str">
            <v>일</v>
          </cell>
          <cell r="H82">
            <v>18345</v>
          </cell>
          <cell r="J82">
            <v>8504</v>
          </cell>
          <cell r="L82">
            <v>7641</v>
          </cell>
          <cell r="N82">
            <v>2200</v>
          </cell>
        </row>
        <row r="83">
          <cell r="A83">
            <v>80</v>
          </cell>
          <cell r="B83" t="str">
            <v>80.에어파이프</v>
          </cell>
          <cell r="D83" t="str">
            <v>A형</v>
          </cell>
          <cell r="E83">
            <v>1</v>
          </cell>
          <cell r="F83" t="str">
            <v>식</v>
          </cell>
          <cell r="H83">
            <v>383728</v>
          </cell>
          <cell r="J83">
            <v>143898</v>
          </cell>
          <cell r="L83">
            <v>239830</v>
          </cell>
          <cell r="N83">
            <v>0</v>
          </cell>
        </row>
        <row r="84">
          <cell r="A84">
            <v>81</v>
          </cell>
          <cell r="B84" t="str">
            <v>81.에어파이프</v>
          </cell>
          <cell r="D84" t="str">
            <v>B형</v>
          </cell>
          <cell r="E84">
            <v>1</v>
          </cell>
          <cell r="F84" t="str">
            <v>식</v>
          </cell>
          <cell r="H84">
            <v>402020</v>
          </cell>
          <cell r="J84">
            <v>150757</v>
          </cell>
          <cell r="L84">
            <v>251263</v>
          </cell>
          <cell r="N84">
            <v>0</v>
          </cell>
        </row>
        <row r="85">
          <cell r="A85">
            <v>82</v>
          </cell>
          <cell r="B85" t="str">
            <v>82.제수변설치</v>
          </cell>
          <cell r="D85" t="str">
            <v>D200mm</v>
          </cell>
          <cell r="E85">
            <v>1</v>
          </cell>
          <cell r="F85" t="str">
            <v>개소</v>
          </cell>
          <cell r="H85">
            <v>516089</v>
          </cell>
          <cell r="J85">
            <v>58089</v>
          </cell>
          <cell r="L85">
            <v>458000</v>
          </cell>
          <cell r="N85">
            <v>0</v>
          </cell>
        </row>
        <row r="86">
          <cell r="A86">
            <v>83</v>
          </cell>
          <cell r="B86" t="str">
            <v>83.각낙판</v>
          </cell>
          <cell r="E86">
            <v>1</v>
          </cell>
          <cell r="F86" t="str">
            <v>㎥</v>
          </cell>
          <cell r="H86">
            <v>463147</v>
          </cell>
          <cell r="J86">
            <v>173680</v>
          </cell>
          <cell r="L86">
            <v>289467</v>
          </cell>
          <cell r="N86">
            <v>0</v>
          </cell>
        </row>
        <row r="87">
          <cell r="A87">
            <v>84</v>
          </cell>
          <cell r="B87" t="str">
            <v>84.흡입수조덮게</v>
          </cell>
          <cell r="D87" t="str">
            <v>2.2*2.4</v>
          </cell>
          <cell r="E87">
            <v>1</v>
          </cell>
          <cell r="F87" t="str">
            <v>식</v>
          </cell>
          <cell r="H87">
            <v>3939987</v>
          </cell>
          <cell r="J87">
            <v>2025535</v>
          </cell>
          <cell r="L87">
            <v>1844373</v>
          </cell>
          <cell r="N87">
            <v>70079</v>
          </cell>
        </row>
        <row r="88">
          <cell r="A88">
            <v>85</v>
          </cell>
          <cell r="B88" t="str">
            <v>85.멘홀덮게</v>
          </cell>
          <cell r="D88" t="str">
            <v>1.4*1.4</v>
          </cell>
          <cell r="E88">
            <v>1</v>
          </cell>
          <cell r="F88" t="str">
            <v>개소</v>
          </cell>
          <cell r="H88">
            <v>75011</v>
          </cell>
          <cell r="J88">
            <v>28129</v>
          </cell>
          <cell r="L88">
            <v>46882</v>
          </cell>
          <cell r="N88">
            <v>0</v>
          </cell>
        </row>
        <row r="89">
          <cell r="A89">
            <v>86</v>
          </cell>
          <cell r="B89" t="str">
            <v>86.멘홀덮게</v>
          </cell>
          <cell r="D89" t="str">
            <v>1.5*1.5</v>
          </cell>
          <cell r="E89">
            <v>1</v>
          </cell>
          <cell r="F89" t="str">
            <v>개소</v>
          </cell>
          <cell r="H89">
            <v>83137</v>
          </cell>
          <cell r="J89">
            <v>31176</v>
          </cell>
          <cell r="L89">
            <v>51961</v>
          </cell>
          <cell r="N89">
            <v>0</v>
          </cell>
        </row>
        <row r="90">
          <cell r="A90">
            <v>87</v>
          </cell>
          <cell r="B90" t="str">
            <v>87.멘홀덮게</v>
          </cell>
          <cell r="D90" t="str">
            <v>1.6*1.6</v>
          </cell>
          <cell r="E90">
            <v>1</v>
          </cell>
          <cell r="F90" t="str">
            <v>개소</v>
          </cell>
          <cell r="H90">
            <v>91624</v>
          </cell>
          <cell r="J90">
            <v>34359</v>
          </cell>
          <cell r="L90">
            <v>57265</v>
          </cell>
          <cell r="N90">
            <v>0</v>
          </cell>
        </row>
        <row r="91">
          <cell r="A91">
            <v>88</v>
          </cell>
          <cell r="B91" t="str">
            <v>88.멘홀덮게</v>
          </cell>
          <cell r="D91" t="str">
            <v>1.7*1.7</v>
          </cell>
          <cell r="E91">
            <v>1</v>
          </cell>
          <cell r="F91" t="str">
            <v>개소</v>
          </cell>
          <cell r="H91">
            <v>100478</v>
          </cell>
          <cell r="J91">
            <v>37679</v>
          </cell>
          <cell r="L91">
            <v>62799</v>
          </cell>
          <cell r="N91">
            <v>0</v>
          </cell>
        </row>
        <row r="92">
          <cell r="A92">
            <v>89</v>
          </cell>
          <cell r="B92" t="str">
            <v>89.멘홀덮게</v>
          </cell>
          <cell r="D92" t="str">
            <v>1.9*1.9</v>
          </cell>
          <cell r="E92">
            <v>1</v>
          </cell>
          <cell r="F92" t="str">
            <v>개소</v>
          </cell>
          <cell r="H92">
            <v>145728</v>
          </cell>
          <cell r="J92">
            <v>54648</v>
          </cell>
          <cell r="L92">
            <v>91080</v>
          </cell>
          <cell r="N92">
            <v>0</v>
          </cell>
        </row>
        <row r="93">
          <cell r="A93">
            <v>90</v>
          </cell>
          <cell r="B93" t="str">
            <v>90.멘홀덮게</v>
          </cell>
          <cell r="D93" t="str">
            <v>3.0*3.5</v>
          </cell>
          <cell r="E93">
            <v>1</v>
          </cell>
          <cell r="F93" t="str">
            <v>개소</v>
          </cell>
          <cell r="H93">
            <v>381035</v>
          </cell>
          <cell r="J93">
            <v>142888</v>
          </cell>
          <cell r="L93">
            <v>238147</v>
          </cell>
          <cell r="N93">
            <v>0</v>
          </cell>
        </row>
        <row r="94">
          <cell r="A94">
            <v>91</v>
          </cell>
          <cell r="B94" t="str">
            <v>91.강관압입(D600)</v>
          </cell>
          <cell r="D94" t="str">
            <v>D500*47m삽입</v>
          </cell>
          <cell r="E94">
            <v>1</v>
          </cell>
          <cell r="F94" t="str">
            <v>식</v>
          </cell>
          <cell r="H94">
            <v>27189625</v>
          </cell>
          <cell r="J94">
            <v>9529928</v>
          </cell>
          <cell r="L94">
            <v>8028641</v>
          </cell>
          <cell r="N94">
            <v>9631056</v>
          </cell>
        </row>
        <row r="95">
          <cell r="A95">
            <v>92</v>
          </cell>
          <cell r="B95" t="str">
            <v>92.강관압입(D600)</v>
          </cell>
          <cell r="D95" t="str">
            <v>D125*17m삽입</v>
          </cell>
          <cell r="E95">
            <v>1</v>
          </cell>
          <cell r="F95" t="str">
            <v>식</v>
          </cell>
          <cell r="H95">
            <v>10475337</v>
          </cell>
          <cell r="J95">
            <v>3708068</v>
          </cell>
          <cell r="L95">
            <v>2243995</v>
          </cell>
          <cell r="N95">
            <v>4523274</v>
          </cell>
        </row>
        <row r="96">
          <cell r="A96">
            <v>93</v>
          </cell>
          <cell r="B96" t="str">
            <v>93.강관압입(D600)</v>
          </cell>
          <cell r="D96" t="str">
            <v>D76*17m삽입</v>
          </cell>
          <cell r="E96">
            <v>1</v>
          </cell>
          <cell r="F96" t="str">
            <v>식</v>
          </cell>
          <cell r="H96">
            <v>10507215</v>
          </cell>
          <cell r="J96">
            <v>3708068</v>
          </cell>
          <cell r="L96">
            <v>2243995</v>
          </cell>
          <cell r="N96">
            <v>4555152</v>
          </cell>
        </row>
        <row r="97">
          <cell r="A97">
            <v>94</v>
          </cell>
          <cell r="B97" t="str">
            <v>94.강관압입(D800)</v>
          </cell>
          <cell r="D97" t="str">
            <v>18m</v>
          </cell>
          <cell r="E97">
            <v>1</v>
          </cell>
          <cell r="F97" t="str">
            <v>식</v>
          </cell>
          <cell r="H97">
            <v>11851586</v>
          </cell>
          <cell r="J97">
            <v>4350006</v>
          </cell>
          <cell r="L97">
            <v>3480400</v>
          </cell>
          <cell r="N97">
            <v>4021180</v>
          </cell>
        </row>
        <row r="98">
          <cell r="A98">
            <v>95</v>
          </cell>
          <cell r="B98" t="str">
            <v>95.강관압입(D600)</v>
          </cell>
          <cell r="D98" t="str">
            <v>D200*14m삽입</v>
          </cell>
          <cell r="E98">
            <v>1</v>
          </cell>
          <cell r="F98" t="str">
            <v>식</v>
          </cell>
          <cell r="H98">
            <v>8915679</v>
          </cell>
          <cell r="J98">
            <v>3125882</v>
          </cell>
          <cell r="L98">
            <v>1851406</v>
          </cell>
          <cell r="N98">
            <v>3938391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  <cell r="B101" t="str">
            <v xml:space="preserve"> 평 야 부 및 토 공 공 통  단  가  일  람  표</v>
          </cell>
        </row>
        <row r="102">
          <cell r="A102">
            <v>99</v>
          </cell>
          <cell r="B102" t="str">
            <v>종  별</v>
          </cell>
          <cell r="D102" t="str">
            <v>재료 또는</v>
          </cell>
          <cell r="E102" t="str">
            <v>원  수</v>
          </cell>
          <cell r="F102" t="str">
            <v>단위</v>
          </cell>
          <cell r="G102" t="str">
            <v>총    액</v>
          </cell>
          <cell r="I102" t="str">
            <v>노 무 비</v>
          </cell>
          <cell r="K102" t="str">
            <v>재 료 비</v>
          </cell>
          <cell r="M102" t="str">
            <v>경    비</v>
          </cell>
          <cell r="O102" t="str">
            <v>비고</v>
          </cell>
        </row>
        <row r="103">
          <cell r="A103">
            <v>100</v>
          </cell>
          <cell r="D103" t="str">
            <v>규격</v>
          </cell>
          <cell r="G103" t="str">
            <v>단가</v>
          </cell>
          <cell r="H103" t="str">
            <v>금 액</v>
          </cell>
          <cell r="I103" t="str">
            <v>단가</v>
          </cell>
          <cell r="J103" t="str">
            <v>금 액</v>
          </cell>
          <cell r="K103" t="str">
            <v>단가</v>
          </cell>
          <cell r="L103" t="str">
            <v>금 액</v>
          </cell>
          <cell r="M103" t="str">
            <v>단가</v>
          </cell>
          <cell r="N103" t="str">
            <v>금 액</v>
          </cell>
        </row>
        <row r="104">
          <cell r="A104">
            <v>101</v>
          </cell>
          <cell r="B104" t="str">
            <v>1.흙깍기(인력)</v>
          </cell>
          <cell r="D104" t="str">
            <v>토사</v>
          </cell>
          <cell r="E104">
            <v>1</v>
          </cell>
          <cell r="F104" t="str">
            <v>㎥</v>
          </cell>
          <cell r="H104">
            <v>7204</v>
          </cell>
          <cell r="J104">
            <v>7204</v>
          </cell>
          <cell r="L104">
            <v>0</v>
          </cell>
          <cell r="N104">
            <v>0</v>
          </cell>
        </row>
        <row r="105">
          <cell r="A105">
            <v>102</v>
          </cell>
          <cell r="B105" t="str">
            <v>2.흙깍기(인력)</v>
          </cell>
          <cell r="D105" t="str">
            <v>견질,자갈토사</v>
          </cell>
          <cell r="E105">
            <v>1</v>
          </cell>
          <cell r="F105" t="str">
            <v>㎥</v>
          </cell>
          <cell r="H105">
            <v>9906</v>
          </cell>
          <cell r="J105">
            <v>9906</v>
          </cell>
          <cell r="L105">
            <v>0</v>
          </cell>
          <cell r="N105">
            <v>0</v>
          </cell>
        </row>
        <row r="106">
          <cell r="A106">
            <v>103</v>
          </cell>
          <cell r="B106" t="str">
            <v>3.흙깍기(인력)</v>
          </cell>
          <cell r="D106" t="str">
            <v>호박돌섞인토사</v>
          </cell>
          <cell r="E106">
            <v>1</v>
          </cell>
          <cell r="F106" t="str">
            <v>㎥</v>
          </cell>
          <cell r="H106">
            <v>17562</v>
          </cell>
          <cell r="J106">
            <v>17562</v>
          </cell>
          <cell r="L106">
            <v>0</v>
          </cell>
          <cell r="N106">
            <v>0</v>
          </cell>
        </row>
        <row r="107">
          <cell r="A107">
            <v>104</v>
          </cell>
          <cell r="B107" t="str">
            <v>4.터파기(인력)</v>
          </cell>
          <cell r="D107" t="str">
            <v>토사</v>
          </cell>
          <cell r="E107">
            <v>1</v>
          </cell>
          <cell r="F107" t="str">
            <v>㎥</v>
          </cell>
          <cell r="H107">
            <v>9006</v>
          </cell>
          <cell r="J107">
            <v>9006</v>
          </cell>
          <cell r="L107">
            <v>0</v>
          </cell>
          <cell r="N107">
            <v>0</v>
          </cell>
        </row>
        <row r="108">
          <cell r="A108">
            <v>105</v>
          </cell>
          <cell r="B108" t="str">
            <v>5.터파기(인력)</v>
          </cell>
          <cell r="D108" t="str">
            <v>견질,자갈토사</v>
          </cell>
          <cell r="E108">
            <v>1</v>
          </cell>
          <cell r="F108" t="str">
            <v>㎥</v>
          </cell>
          <cell r="H108">
            <v>11708</v>
          </cell>
          <cell r="J108">
            <v>11708</v>
          </cell>
          <cell r="L108">
            <v>0</v>
          </cell>
          <cell r="N108">
            <v>0</v>
          </cell>
        </row>
        <row r="109">
          <cell r="A109">
            <v>106</v>
          </cell>
          <cell r="B109" t="str">
            <v>6.터파기(인력)</v>
          </cell>
          <cell r="D109" t="str">
            <v>호박돌섞인토사</v>
          </cell>
          <cell r="E109">
            <v>1</v>
          </cell>
          <cell r="F109" t="str">
            <v>㎥</v>
          </cell>
          <cell r="H109">
            <v>26316</v>
          </cell>
          <cell r="J109">
            <v>26316</v>
          </cell>
          <cell r="L109">
            <v>0</v>
          </cell>
          <cell r="N109">
            <v>0</v>
          </cell>
        </row>
        <row r="110">
          <cell r="A110">
            <v>107</v>
          </cell>
          <cell r="B110" t="str">
            <v>7.터파기(인력)</v>
          </cell>
          <cell r="D110" t="str">
            <v>풍화암,연암</v>
          </cell>
          <cell r="E110">
            <v>1</v>
          </cell>
          <cell r="F110" t="str">
            <v>㎥</v>
          </cell>
          <cell r="H110">
            <v>162238</v>
          </cell>
          <cell r="J110">
            <v>162238</v>
          </cell>
          <cell r="L110">
            <v>0</v>
          </cell>
          <cell r="N110">
            <v>0</v>
          </cell>
        </row>
        <row r="111">
          <cell r="A111">
            <v>108</v>
          </cell>
          <cell r="B111" t="str">
            <v>8.터파기(인력)</v>
          </cell>
          <cell r="D111" t="str">
            <v>보통암</v>
          </cell>
          <cell r="E111">
            <v>1</v>
          </cell>
          <cell r="F111" t="str">
            <v>㎥</v>
          </cell>
          <cell r="H111">
            <v>243358</v>
          </cell>
          <cell r="J111">
            <v>243358</v>
          </cell>
          <cell r="L111">
            <v>0</v>
          </cell>
          <cell r="N111">
            <v>0</v>
          </cell>
        </row>
        <row r="112">
          <cell r="A112">
            <v>109</v>
          </cell>
          <cell r="B112" t="str">
            <v>9.터파기(기계)</v>
          </cell>
          <cell r="D112" t="str">
            <v>풍화암</v>
          </cell>
          <cell r="E112">
            <v>1</v>
          </cell>
          <cell r="F112" t="str">
            <v>㎥</v>
          </cell>
          <cell r="H112">
            <v>18026</v>
          </cell>
          <cell r="J112">
            <v>16103</v>
          </cell>
          <cell r="L112">
            <v>1563</v>
          </cell>
          <cell r="N112">
            <v>360</v>
          </cell>
        </row>
        <row r="113">
          <cell r="A113">
            <v>110</v>
          </cell>
          <cell r="B113" t="str">
            <v>10.터파기(기계)</v>
          </cell>
          <cell r="D113" t="str">
            <v>연암</v>
          </cell>
          <cell r="E113">
            <v>1</v>
          </cell>
          <cell r="F113" t="str">
            <v>㎥</v>
          </cell>
          <cell r="H113">
            <v>23426</v>
          </cell>
          <cell r="J113">
            <v>20297</v>
          </cell>
          <cell r="L113">
            <v>2476</v>
          </cell>
          <cell r="N113">
            <v>653</v>
          </cell>
        </row>
        <row r="114">
          <cell r="A114">
            <v>111</v>
          </cell>
          <cell r="B114" t="str">
            <v>11.터파기(기계)</v>
          </cell>
          <cell r="D114" t="str">
            <v>보통암</v>
          </cell>
          <cell r="E114">
            <v>1</v>
          </cell>
          <cell r="F114" t="str">
            <v>㎥</v>
          </cell>
          <cell r="H114">
            <v>28775</v>
          </cell>
          <cell r="J114">
            <v>24336</v>
          </cell>
          <cell r="L114">
            <v>3450</v>
          </cell>
          <cell r="N114">
            <v>989</v>
          </cell>
        </row>
        <row r="115">
          <cell r="A115">
            <v>112</v>
          </cell>
          <cell r="B115" t="str">
            <v>12.리핑암</v>
          </cell>
          <cell r="D115" t="str">
            <v>풍화암</v>
          </cell>
          <cell r="E115">
            <v>1</v>
          </cell>
          <cell r="F115" t="str">
            <v>㎥</v>
          </cell>
          <cell r="H115">
            <v>1728</v>
          </cell>
          <cell r="J115">
            <v>492</v>
          </cell>
          <cell r="L115">
            <v>549</v>
          </cell>
          <cell r="N115">
            <v>687</v>
          </cell>
        </row>
        <row r="116">
          <cell r="A116">
            <v>113</v>
          </cell>
          <cell r="B116" t="str">
            <v>13.연암절취</v>
          </cell>
          <cell r="D116" t="str">
            <v>립파19Ton</v>
          </cell>
          <cell r="E116">
            <v>1</v>
          </cell>
          <cell r="F116" t="str">
            <v>㎥</v>
          </cell>
          <cell r="H116">
            <v>11855</v>
          </cell>
          <cell r="J116">
            <v>9277</v>
          </cell>
          <cell r="L116">
            <v>1587</v>
          </cell>
          <cell r="N116">
            <v>991</v>
          </cell>
        </row>
        <row r="117">
          <cell r="A117">
            <v>114</v>
          </cell>
          <cell r="B117" t="str">
            <v>14.보통암절취</v>
          </cell>
          <cell r="D117" t="str">
            <v>립파19Ton</v>
          </cell>
          <cell r="E117">
            <v>1</v>
          </cell>
          <cell r="F117" t="str">
            <v>㎥</v>
          </cell>
          <cell r="H117">
            <v>15302</v>
          </cell>
          <cell r="J117">
            <v>12017</v>
          </cell>
          <cell r="L117">
            <v>2119</v>
          </cell>
          <cell r="N117">
            <v>1166</v>
          </cell>
        </row>
        <row r="118">
          <cell r="A118">
            <v>115</v>
          </cell>
          <cell r="B118" t="str">
            <v>15.보통암절취</v>
          </cell>
          <cell r="D118" t="str">
            <v>크로울러드릴</v>
          </cell>
          <cell r="E118">
            <v>1</v>
          </cell>
          <cell r="F118" t="str">
            <v>㎥</v>
          </cell>
          <cell r="H118">
            <v>6281</v>
          </cell>
          <cell r="J118">
            <v>3980</v>
          </cell>
          <cell r="L118">
            <v>1640</v>
          </cell>
          <cell r="N118">
            <v>661</v>
          </cell>
        </row>
        <row r="119">
          <cell r="A119">
            <v>116</v>
          </cell>
          <cell r="B119" t="str">
            <v>16.절토면고르기</v>
          </cell>
          <cell r="D119" t="str">
            <v>토사,점토,점질토</v>
          </cell>
          <cell r="E119">
            <v>1</v>
          </cell>
          <cell r="F119" t="str">
            <v>㎡</v>
          </cell>
          <cell r="H119">
            <v>900</v>
          </cell>
          <cell r="J119">
            <v>900</v>
          </cell>
          <cell r="L119">
            <v>0</v>
          </cell>
          <cell r="N119">
            <v>0</v>
          </cell>
        </row>
        <row r="120">
          <cell r="A120">
            <v>117</v>
          </cell>
          <cell r="B120" t="str">
            <v>17.절토면고르기</v>
          </cell>
          <cell r="D120" t="str">
            <v>풍화암</v>
          </cell>
          <cell r="E120">
            <v>1</v>
          </cell>
          <cell r="F120" t="str">
            <v>㎡</v>
          </cell>
          <cell r="H120">
            <v>3105</v>
          </cell>
          <cell r="J120">
            <v>1733</v>
          </cell>
          <cell r="L120">
            <v>408</v>
          </cell>
          <cell r="N120">
            <v>964</v>
          </cell>
        </row>
        <row r="121">
          <cell r="A121">
            <v>118</v>
          </cell>
          <cell r="B121" t="str">
            <v>18.절토면고르기</v>
          </cell>
          <cell r="D121" t="str">
            <v>연암</v>
          </cell>
          <cell r="E121">
            <v>1</v>
          </cell>
          <cell r="F121" t="str">
            <v>㎡</v>
          </cell>
          <cell r="H121">
            <v>6274</v>
          </cell>
          <cell r="J121">
            <v>5330</v>
          </cell>
          <cell r="L121">
            <v>569</v>
          </cell>
          <cell r="N121">
            <v>375</v>
          </cell>
        </row>
        <row r="122">
          <cell r="A122">
            <v>119</v>
          </cell>
          <cell r="B122" t="str">
            <v>19.절토면고르기</v>
          </cell>
          <cell r="D122" t="str">
            <v>보통암</v>
          </cell>
          <cell r="E122">
            <v>1</v>
          </cell>
          <cell r="F122" t="str">
            <v>㎡</v>
          </cell>
          <cell r="H122">
            <v>7953</v>
          </cell>
          <cell r="J122">
            <v>6782</v>
          </cell>
          <cell r="L122">
            <v>706</v>
          </cell>
          <cell r="N122">
            <v>465</v>
          </cell>
        </row>
        <row r="123">
          <cell r="A123">
            <v>120</v>
          </cell>
          <cell r="B123" t="str">
            <v>20.성토면고르기</v>
          </cell>
          <cell r="E123">
            <v>1</v>
          </cell>
          <cell r="F123" t="str">
            <v>㎡</v>
          </cell>
          <cell r="H123">
            <v>855</v>
          </cell>
          <cell r="J123">
            <v>855</v>
          </cell>
          <cell r="L123">
            <v>0</v>
          </cell>
          <cell r="N123">
            <v>0</v>
          </cell>
        </row>
        <row r="124">
          <cell r="A124">
            <v>121</v>
          </cell>
          <cell r="B124" t="str">
            <v>21.표토제거(도져)</v>
          </cell>
          <cell r="D124" t="str">
            <v>토사,견질토사</v>
          </cell>
          <cell r="E124">
            <v>1</v>
          </cell>
          <cell r="F124" t="str">
            <v>㎥</v>
          </cell>
          <cell r="H124">
            <v>940</v>
          </cell>
          <cell r="J124">
            <v>267</v>
          </cell>
          <cell r="L124">
            <v>301</v>
          </cell>
          <cell r="N124">
            <v>372</v>
          </cell>
        </row>
        <row r="125">
          <cell r="A125">
            <v>122</v>
          </cell>
          <cell r="B125" t="str">
            <v>22.표토제거(백호0.7)</v>
          </cell>
          <cell r="D125" t="str">
            <v>토사,견질토사</v>
          </cell>
          <cell r="E125">
            <v>1</v>
          </cell>
          <cell r="F125" t="str">
            <v>㎥</v>
          </cell>
          <cell r="H125">
            <v>871</v>
          </cell>
          <cell r="J125">
            <v>350</v>
          </cell>
          <cell r="L125">
            <v>171</v>
          </cell>
          <cell r="N125">
            <v>350</v>
          </cell>
        </row>
        <row r="126">
          <cell r="A126">
            <v>123</v>
          </cell>
          <cell r="B126" t="str">
            <v>23.표토제거(백호1.0)</v>
          </cell>
          <cell r="D126" t="str">
            <v>토사,견질토사</v>
          </cell>
          <cell r="E126">
            <v>1</v>
          </cell>
          <cell r="F126" t="str">
            <v>㎥</v>
          </cell>
          <cell r="H126">
            <v>820</v>
          </cell>
          <cell r="J126">
            <v>269</v>
          </cell>
          <cell r="L126">
            <v>222</v>
          </cell>
          <cell r="N126">
            <v>329</v>
          </cell>
        </row>
        <row r="127">
          <cell r="A127">
            <v>124</v>
          </cell>
          <cell r="B127" t="str">
            <v>24.되메움(인력)</v>
          </cell>
          <cell r="D127" t="str">
            <v>토사</v>
          </cell>
          <cell r="E127">
            <v>1</v>
          </cell>
          <cell r="F127" t="str">
            <v>㎥</v>
          </cell>
          <cell r="H127">
            <v>4503</v>
          </cell>
          <cell r="J127">
            <v>4503</v>
          </cell>
          <cell r="L127">
            <v>0</v>
          </cell>
          <cell r="N127">
            <v>0</v>
          </cell>
        </row>
        <row r="128">
          <cell r="A128">
            <v>125</v>
          </cell>
          <cell r="B128" t="str">
            <v>25되메움(인력+콤팩터</v>
          </cell>
          <cell r="D128" t="str">
            <v>토사</v>
          </cell>
          <cell r="E128">
            <v>1</v>
          </cell>
          <cell r="F128" t="str">
            <v>㎥</v>
          </cell>
          <cell r="H128">
            <v>6622</v>
          </cell>
          <cell r="J128">
            <v>6407</v>
          </cell>
          <cell r="L128">
            <v>150</v>
          </cell>
          <cell r="N128">
            <v>65</v>
          </cell>
        </row>
        <row r="129">
          <cell r="A129">
            <v>126</v>
          </cell>
          <cell r="B129" t="str">
            <v>26.뒷채움(백호1.0)</v>
          </cell>
          <cell r="D129" t="str">
            <v>토사</v>
          </cell>
          <cell r="E129">
            <v>1</v>
          </cell>
          <cell r="F129" t="str">
            <v>㎥</v>
          </cell>
          <cell r="H129">
            <v>491</v>
          </cell>
          <cell r="J129">
            <v>161</v>
          </cell>
          <cell r="L129">
            <v>133</v>
          </cell>
          <cell r="N129">
            <v>197</v>
          </cell>
        </row>
        <row r="130">
          <cell r="A130">
            <v>127</v>
          </cell>
          <cell r="B130" t="str">
            <v>27.되메움(토사)</v>
          </cell>
          <cell r="D130" t="str">
            <v>백호1.0+콤팩터</v>
          </cell>
          <cell r="E130">
            <v>1</v>
          </cell>
          <cell r="F130" t="str">
            <v>㎥</v>
          </cell>
          <cell r="H130">
            <v>2665</v>
          </cell>
          <cell r="J130">
            <v>2083</v>
          </cell>
          <cell r="L130">
            <v>298</v>
          </cell>
          <cell r="N130">
            <v>284</v>
          </cell>
        </row>
        <row r="131">
          <cell r="A131">
            <v>128</v>
          </cell>
          <cell r="B131" t="str">
            <v>28.뒷채움(토사)</v>
          </cell>
          <cell r="D131" t="str">
            <v>백호0.7</v>
          </cell>
          <cell r="E131">
            <v>1</v>
          </cell>
          <cell r="F131" t="str">
            <v>㎥</v>
          </cell>
          <cell r="H131">
            <v>523</v>
          </cell>
          <cell r="J131">
            <v>210</v>
          </cell>
          <cell r="L131">
            <v>103</v>
          </cell>
          <cell r="N131">
            <v>210</v>
          </cell>
        </row>
        <row r="132">
          <cell r="A132">
            <v>129</v>
          </cell>
          <cell r="B132" t="str">
            <v>29.되메움(토사)</v>
          </cell>
          <cell r="D132" t="str">
            <v>백호0.7+콤팩터</v>
          </cell>
          <cell r="E132">
            <v>1</v>
          </cell>
          <cell r="F132" t="str">
            <v>㎥</v>
          </cell>
          <cell r="H132">
            <v>2699</v>
          </cell>
          <cell r="J132">
            <v>2137</v>
          </cell>
          <cell r="L132">
            <v>264</v>
          </cell>
          <cell r="N132">
            <v>298</v>
          </cell>
        </row>
        <row r="133">
          <cell r="A133">
            <v>130</v>
          </cell>
          <cell r="B133" t="str">
            <v>30.인력성토(다짐)</v>
          </cell>
          <cell r="D133" t="str">
            <v>토사,t=0.3m</v>
          </cell>
          <cell r="E133">
            <v>1</v>
          </cell>
          <cell r="F133" t="str">
            <v>㎥</v>
          </cell>
          <cell r="H133">
            <v>4953</v>
          </cell>
          <cell r="J133">
            <v>4953</v>
          </cell>
          <cell r="L133">
            <v>0</v>
          </cell>
          <cell r="N133">
            <v>0</v>
          </cell>
        </row>
        <row r="134">
          <cell r="A134">
            <v>131</v>
          </cell>
          <cell r="B134" t="str">
            <v>31.줄떼</v>
          </cell>
          <cell r="D134" t="str">
            <v>구입</v>
          </cell>
          <cell r="E134">
            <v>1</v>
          </cell>
          <cell r="F134" t="str">
            <v>㎡</v>
          </cell>
          <cell r="H134">
            <v>3711</v>
          </cell>
          <cell r="J134">
            <v>3107</v>
          </cell>
          <cell r="L134">
            <v>604</v>
          </cell>
          <cell r="N134">
            <v>0</v>
          </cell>
        </row>
        <row r="135">
          <cell r="A135">
            <v>132</v>
          </cell>
          <cell r="B135" t="str">
            <v>32.평떼</v>
          </cell>
          <cell r="D135" t="str">
            <v>구입</v>
          </cell>
          <cell r="E135">
            <v>1</v>
          </cell>
          <cell r="F135" t="str">
            <v>㎡</v>
          </cell>
          <cell r="H135">
            <v>6497</v>
          </cell>
          <cell r="J135">
            <v>3107</v>
          </cell>
          <cell r="L135">
            <v>3390</v>
          </cell>
          <cell r="N135">
            <v>0</v>
          </cell>
        </row>
        <row r="136">
          <cell r="A136">
            <v>133</v>
          </cell>
          <cell r="B136" t="str">
            <v>33.블럭붙이기</v>
          </cell>
          <cell r="D136" t="str">
            <v>일반</v>
          </cell>
          <cell r="E136">
            <v>1</v>
          </cell>
          <cell r="F136" t="str">
            <v>㎡</v>
          </cell>
          <cell r="H136">
            <v>19699</v>
          </cell>
          <cell r="J136">
            <v>19699</v>
          </cell>
          <cell r="L136">
            <v>0</v>
          </cell>
          <cell r="N136">
            <v>0</v>
          </cell>
        </row>
        <row r="137">
          <cell r="A137">
            <v>134</v>
          </cell>
          <cell r="B137" t="str">
            <v>34.사토장고르기</v>
          </cell>
          <cell r="D137" t="str">
            <v>도쟈19Ton</v>
          </cell>
          <cell r="E137">
            <v>1</v>
          </cell>
          <cell r="F137" t="str">
            <v>㎥</v>
          </cell>
          <cell r="H137">
            <v>477</v>
          </cell>
          <cell r="J137">
            <v>135</v>
          </cell>
          <cell r="L137">
            <v>153</v>
          </cell>
          <cell r="N137">
            <v>189</v>
          </cell>
        </row>
        <row r="138">
          <cell r="A138">
            <v>135</v>
          </cell>
          <cell r="B138" t="str">
            <v>35.잔토처리</v>
          </cell>
          <cell r="D138" t="str">
            <v>백호0.7</v>
          </cell>
          <cell r="E138">
            <v>1</v>
          </cell>
          <cell r="F138" t="str">
            <v>㎥</v>
          </cell>
          <cell r="H138">
            <v>523</v>
          </cell>
          <cell r="J138">
            <v>210</v>
          </cell>
          <cell r="L138">
            <v>103</v>
          </cell>
          <cell r="N138">
            <v>210</v>
          </cell>
        </row>
        <row r="139">
          <cell r="A139">
            <v>136</v>
          </cell>
          <cell r="B139" t="str">
            <v>36.기초모래</v>
          </cell>
          <cell r="E139">
            <v>1</v>
          </cell>
          <cell r="F139" t="str">
            <v>㎥</v>
          </cell>
          <cell r="H139">
            <v>32694</v>
          </cell>
          <cell r="J139">
            <v>18289</v>
          </cell>
          <cell r="L139">
            <v>8316</v>
          </cell>
          <cell r="N139">
            <v>6089</v>
          </cell>
        </row>
        <row r="140">
          <cell r="A140">
            <v>137</v>
          </cell>
          <cell r="B140" t="str">
            <v>37.콘크리트캇타</v>
          </cell>
          <cell r="E140">
            <v>1</v>
          </cell>
          <cell r="F140" t="str">
            <v>M</v>
          </cell>
          <cell r="H140">
            <v>1526</v>
          </cell>
          <cell r="J140">
            <v>720</v>
          </cell>
          <cell r="L140">
            <v>766</v>
          </cell>
          <cell r="N140">
            <v>40</v>
          </cell>
        </row>
        <row r="141">
          <cell r="A141">
            <v>138</v>
          </cell>
          <cell r="B141" t="str">
            <v>38.단면유용</v>
          </cell>
          <cell r="D141" t="str">
            <v>도쟈19T다짐</v>
          </cell>
          <cell r="E141">
            <v>1</v>
          </cell>
          <cell r="F141" t="str">
            <v>㎥</v>
          </cell>
          <cell r="H141">
            <v>610</v>
          </cell>
          <cell r="J141">
            <v>173</v>
          </cell>
          <cell r="L141">
            <v>195</v>
          </cell>
          <cell r="N141">
            <v>242</v>
          </cell>
        </row>
        <row r="142">
          <cell r="A142">
            <v>139</v>
          </cell>
          <cell r="B142" t="str">
            <v>39.종단유용(도쟈)</v>
          </cell>
          <cell r="D142" t="str">
            <v>도쟈19Ton</v>
          </cell>
          <cell r="E142">
            <v>1</v>
          </cell>
          <cell r="F142" t="str">
            <v>㎥</v>
          </cell>
          <cell r="H142">
            <v>1629</v>
          </cell>
          <cell r="J142">
            <v>462</v>
          </cell>
          <cell r="L142">
            <v>521</v>
          </cell>
          <cell r="N142">
            <v>646</v>
          </cell>
        </row>
        <row r="143">
          <cell r="A143">
            <v>140</v>
          </cell>
          <cell r="B143" t="str">
            <v>40.종단유용(덤프)</v>
          </cell>
          <cell r="D143" t="str">
            <v>덤프8Ton</v>
          </cell>
          <cell r="E143">
            <v>1</v>
          </cell>
          <cell r="F143" t="str">
            <v>㎥</v>
          </cell>
          <cell r="H143">
            <v>2543</v>
          </cell>
          <cell r="J143">
            <v>872</v>
          </cell>
          <cell r="L143">
            <v>811</v>
          </cell>
          <cell r="N143">
            <v>860</v>
          </cell>
        </row>
        <row r="144">
          <cell r="A144">
            <v>141</v>
          </cell>
          <cell r="B144" t="str">
            <v>41.흙깍기(토사)</v>
          </cell>
          <cell r="D144" t="str">
            <v>도쟈19Ton</v>
          </cell>
          <cell r="E144">
            <v>1</v>
          </cell>
          <cell r="F144" t="str">
            <v>㎥</v>
          </cell>
          <cell r="H144">
            <v>722</v>
          </cell>
          <cell r="J144">
            <v>205</v>
          </cell>
          <cell r="L144">
            <v>231</v>
          </cell>
          <cell r="N144">
            <v>286</v>
          </cell>
        </row>
        <row r="145">
          <cell r="A145">
            <v>142</v>
          </cell>
          <cell r="B145" t="str">
            <v>42.흙깍기(풍화대)</v>
          </cell>
          <cell r="D145" t="str">
            <v>도쟈19Ton</v>
          </cell>
          <cell r="E145">
            <v>1</v>
          </cell>
          <cell r="F145" t="str">
            <v>㎥</v>
          </cell>
          <cell r="H145">
            <v>804</v>
          </cell>
          <cell r="J145">
            <v>228</v>
          </cell>
          <cell r="L145">
            <v>257</v>
          </cell>
          <cell r="N145">
            <v>319</v>
          </cell>
        </row>
        <row r="146">
          <cell r="A146">
            <v>143</v>
          </cell>
          <cell r="B146" t="str">
            <v>43.흙깍기(토사)</v>
          </cell>
          <cell r="D146" t="str">
            <v>백호0.7</v>
          </cell>
          <cell r="E146">
            <v>1</v>
          </cell>
          <cell r="F146" t="str">
            <v>㎥</v>
          </cell>
          <cell r="H146">
            <v>685</v>
          </cell>
          <cell r="J146">
            <v>275</v>
          </cell>
          <cell r="L146">
            <v>135</v>
          </cell>
          <cell r="N146">
            <v>275</v>
          </cell>
        </row>
        <row r="147">
          <cell r="A147">
            <v>144</v>
          </cell>
          <cell r="B147" t="str">
            <v>44.흙깍기(토사)</v>
          </cell>
          <cell r="D147" t="str">
            <v>백호1.0</v>
          </cell>
          <cell r="E147">
            <v>1</v>
          </cell>
          <cell r="F147" t="str">
            <v>㎥</v>
          </cell>
          <cell r="H147">
            <v>643</v>
          </cell>
          <cell r="J147">
            <v>211</v>
          </cell>
          <cell r="L147">
            <v>174</v>
          </cell>
          <cell r="N147">
            <v>258</v>
          </cell>
        </row>
        <row r="148">
          <cell r="A148">
            <v>145</v>
          </cell>
          <cell r="B148" t="str">
            <v>45.흙깍기(전석)</v>
          </cell>
          <cell r="D148" t="str">
            <v>백호0.7</v>
          </cell>
          <cell r="E148">
            <v>1</v>
          </cell>
          <cell r="F148" t="str">
            <v>㎥</v>
          </cell>
          <cell r="H148">
            <v>2058</v>
          </cell>
          <cell r="J148">
            <v>802</v>
          </cell>
          <cell r="L148">
            <v>392</v>
          </cell>
          <cell r="N148">
            <v>864</v>
          </cell>
        </row>
        <row r="149">
          <cell r="A149">
            <v>146</v>
          </cell>
          <cell r="B149" t="str">
            <v>46.흙깍기(전석)</v>
          </cell>
          <cell r="D149" t="str">
            <v>백호1.0</v>
          </cell>
          <cell r="E149">
            <v>1</v>
          </cell>
          <cell r="F149" t="str">
            <v>㎥</v>
          </cell>
          <cell r="H149">
            <v>1932</v>
          </cell>
          <cell r="J149">
            <v>614</v>
          </cell>
          <cell r="L149">
            <v>507</v>
          </cell>
          <cell r="N149">
            <v>811</v>
          </cell>
        </row>
        <row r="150">
          <cell r="A150">
            <v>147</v>
          </cell>
          <cell r="B150" t="str">
            <v>47.흙깍기(풍화대)</v>
          </cell>
          <cell r="D150" t="str">
            <v>백호0.7</v>
          </cell>
          <cell r="E150">
            <v>1</v>
          </cell>
          <cell r="F150" t="str">
            <v>㎥</v>
          </cell>
          <cell r="H150">
            <v>998</v>
          </cell>
          <cell r="J150">
            <v>389</v>
          </cell>
          <cell r="L150">
            <v>190</v>
          </cell>
          <cell r="N150">
            <v>419</v>
          </cell>
        </row>
        <row r="151">
          <cell r="A151">
            <v>148</v>
          </cell>
          <cell r="B151" t="str">
            <v>48.흙깍기(풍화대)</v>
          </cell>
          <cell r="D151" t="str">
            <v>백호1.0</v>
          </cell>
          <cell r="E151">
            <v>1</v>
          </cell>
          <cell r="F151" t="str">
            <v>㎥</v>
          </cell>
          <cell r="H151">
            <v>938</v>
          </cell>
          <cell r="J151">
            <v>298</v>
          </cell>
          <cell r="L151">
            <v>246</v>
          </cell>
          <cell r="N151">
            <v>394</v>
          </cell>
        </row>
        <row r="152">
          <cell r="A152">
            <v>149</v>
          </cell>
          <cell r="B152" t="str">
            <v>49.터파기(토사)</v>
          </cell>
          <cell r="D152" t="str">
            <v>백호0.7</v>
          </cell>
          <cell r="E152">
            <v>1</v>
          </cell>
          <cell r="F152" t="str">
            <v>㎥</v>
          </cell>
          <cell r="H152">
            <v>737</v>
          </cell>
          <cell r="J152">
            <v>296</v>
          </cell>
          <cell r="L152">
            <v>145</v>
          </cell>
          <cell r="N152">
            <v>296</v>
          </cell>
        </row>
        <row r="153">
          <cell r="A153">
            <v>150</v>
          </cell>
          <cell r="B153" t="str">
            <v>50.터파기(풍화대)</v>
          </cell>
          <cell r="D153" t="str">
            <v>백호0.7</v>
          </cell>
          <cell r="E153">
            <v>1</v>
          </cell>
          <cell r="F153" t="str">
            <v>㎥</v>
          </cell>
          <cell r="H153">
            <v>1089</v>
          </cell>
          <cell r="J153">
            <v>424</v>
          </cell>
          <cell r="L153">
            <v>208</v>
          </cell>
          <cell r="N153">
            <v>457</v>
          </cell>
        </row>
        <row r="154">
          <cell r="A154">
            <v>151</v>
          </cell>
          <cell r="B154" t="str">
            <v>51.터파기(전석)</v>
          </cell>
          <cell r="D154" t="str">
            <v>백호0.7</v>
          </cell>
          <cell r="E154">
            <v>1</v>
          </cell>
          <cell r="F154" t="str">
            <v>㎥</v>
          </cell>
          <cell r="H154">
            <v>2316</v>
          </cell>
          <cell r="J154">
            <v>902</v>
          </cell>
          <cell r="L154">
            <v>442</v>
          </cell>
          <cell r="N154">
            <v>972</v>
          </cell>
        </row>
        <row r="155">
          <cell r="A155">
            <v>152</v>
          </cell>
          <cell r="B155" t="str">
            <v>52.풍화암절취</v>
          </cell>
          <cell r="D155" t="str">
            <v>기계,편절</v>
          </cell>
          <cell r="E155">
            <v>1</v>
          </cell>
          <cell r="F155" t="str">
            <v>㎥</v>
          </cell>
          <cell r="H155">
            <v>12400</v>
          </cell>
          <cell r="J155">
            <v>11123</v>
          </cell>
          <cell r="L155">
            <v>1039</v>
          </cell>
          <cell r="N155">
            <v>238</v>
          </cell>
        </row>
        <row r="156">
          <cell r="A156">
            <v>153</v>
          </cell>
          <cell r="B156" t="str">
            <v>53.연암절취</v>
          </cell>
          <cell r="D156" t="str">
            <v>기계,편절</v>
          </cell>
          <cell r="E156">
            <v>1</v>
          </cell>
          <cell r="F156" t="str">
            <v>㎥</v>
          </cell>
          <cell r="H156">
            <v>15617</v>
          </cell>
          <cell r="J156">
            <v>13531</v>
          </cell>
          <cell r="L156">
            <v>1650</v>
          </cell>
          <cell r="N156">
            <v>436</v>
          </cell>
        </row>
        <row r="157">
          <cell r="A157">
            <v>154</v>
          </cell>
          <cell r="B157" t="str">
            <v>54.보통암절취</v>
          </cell>
          <cell r="D157" t="str">
            <v>기계,편절</v>
          </cell>
          <cell r="E157">
            <v>1</v>
          </cell>
          <cell r="F157" t="str">
            <v>㎥</v>
          </cell>
          <cell r="H157">
            <v>19423</v>
          </cell>
          <cell r="J157">
            <v>16477</v>
          </cell>
          <cell r="L157">
            <v>2293</v>
          </cell>
          <cell r="N157">
            <v>653</v>
          </cell>
        </row>
        <row r="158">
          <cell r="A158">
            <v>155</v>
          </cell>
          <cell r="B158" t="str">
            <v>55.터파기(습지,토사)</v>
          </cell>
          <cell r="D158" t="str">
            <v>백호0.7</v>
          </cell>
          <cell r="E158">
            <v>1</v>
          </cell>
          <cell r="F158" t="str">
            <v>㎥</v>
          </cell>
          <cell r="H158">
            <v>748</v>
          </cell>
          <cell r="J158">
            <v>296</v>
          </cell>
          <cell r="L158">
            <v>145</v>
          </cell>
          <cell r="N158">
            <v>307</v>
          </cell>
        </row>
        <row r="159">
          <cell r="A159">
            <v>156</v>
          </cell>
          <cell r="B159" t="str">
            <v>56.순성토</v>
          </cell>
          <cell r="D159" t="str">
            <v>덤프15Ton</v>
          </cell>
          <cell r="E159">
            <v>1</v>
          </cell>
          <cell r="F159" t="str">
            <v>㎥</v>
          </cell>
          <cell r="H159">
            <v>3209</v>
          </cell>
          <cell r="J159">
            <v>838</v>
          </cell>
          <cell r="L159">
            <v>1258</v>
          </cell>
          <cell r="N159">
            <v>1113</v>
          </cell>
        </row>
        <row r="160">
          <cell r="A160">
            <v>157</v>
          </cell>
          <cell r="B160" t="str">
            <v>57.터파기</v>
          </cell>
          <cell r="D160" t="str">
            <v>백호0.4</v>
          </cell>
          <cell r="E160">
            <v>1</v>
          </cell>
          <cell r="F160" t="str">
            <v>㎥</v>
          </cell>
          <cell r="H160">
            <v>820</v>
          </cell>
          <cell r="J160">
            <v>395</v>
          </cell>
          <cell r="L160">
            <v>166</v>
          </cell>
          <cell r="N160">
            <v>259</v>
          </cell>
        </row>
        <row r="161">
          <cell r="A161">
            <v>158</v>
          </cell>
          <cell r="B161" t="str">
            <v>58.되메움</v>
          </cell>
          <cell r="D161" t="str">
            <v>백호0.4</v>
          </cell>
          <cell r="E161">
            <v>1</v>
          </cell>
          <cell r="F161" t="str">
            <v>㎥</v>
          </cell>
          <cell r="H161">
            <v>763</v>
          </cell>
          <cell r="J161">
            <v>368</v>
          </cell>
          <cell r="L161">
            <v>154</v>
          </cell>
          <cell r="N161">
            <v>241</v>
          </cell>
        </row>
        <row r="162">
          <cell r="A162">
            <v>159</v>
          </cell>
          <cell r="B162" t="str">
            <v>59.잔토처리</v>
          </cell>
          <cell r="D162" t="str">
            <v>백호0.4</v>
          </cell>
          <cell r="E162">
            <v>1</v>
          </cell>
          <cell r="F162" t="str">
            <v>㎥</v>
          </cell>
          <cell r="H162">
            <v>763</v>
          </cell>
          <cell r="J162">
            <v>368</v>
          </cell>
          <cell r="L162">
            <v>154</v>
          </cell>
          <cell r="N162">
            <v>241</v>
          </cell>
        </row>
        <row r="163">
          <cell r="A163">
            <v>160</v>
          </cell>
          <cell r="B163" t="str">
            <v>60.도로자갈</v>
          </cell>
          <cell r="E163">
            <v>1</v>
          </cell>
          <cell r="F163" t="str">
            <v>㎥</v>
          </cell>
          <cell r="H163">
            <v>14888</v>
          </cell>
          <cell r="J163">
            <v>3610</v>
          </cell>
          <cell r="L163">
            <v>6465</v>
          </cell>
          <cell r="N163">
            <v>4813</v>
          </cell>
        </row>
        <row r="164">
          <cell r="A164">
            <v>161</v>
          </cell>
          <cell r="B164" t="str">
            <v>61.뒷채움자갈</v>
          </cell>
          <cell r="E164">
            <v>1</v>
          </cell>
          <cell r="F164" t="str">
            <v>㎥</v>
          </cell>
          <cell r="H164">
            <v>32965</v>
          </cell>
          <cell r="J164">
            <v>20573</v>
          </cell>
          <cell r="L164">
            <v>7136</v>
          </cell>
          <cell r="N164">
            <v>5256</v>
          </cell>
        </row>
        <row r="165">
          <cell r="A165">
            <v>162</v>
          </cell>
          <cell r="B165" t="str">
            <v>62.벌개제근</v>
          </cell>
          <cell r="E165">
            <v>1</v>
          </cell>
          <cell r="F165" t="str">
            <v>㎡</v>
          </cell>
          <cell r="H165">
            <v>202</v>
          </cell>
          <cell r="J165">
            <v>202</v>
          </cell>
          <cell r="L165">
            <v>0</v>
          </cell>
          <cell r="N165">
            <v>0</v>
          </cell>
        </row>
        <row r="166">
          <cell r="A166">
            <v>163</v>
          </cell>
          <cell r="B166" t="str">
            <v>63.측구뚝쌓기</v>
          </cell>
          <cell r="E166">
            <v>1</v>
          </cell>
          <cell r="F166" t="str">
            <v>㎥</v>
          </cell>
          <cell r="H166">
            <v>4052</v>
          </cell>
          <cell r="J166">
            <v>4052</v>
          </cell>
          <cell r="L166">
            <v>0</v>
          </cell>
          <cell r="N166">
            <v>0</v>
          </cell>
        </row>
        <row r="167">
          <cell r="A167">
            <v>164</v>
          </cell>
          <cell r="B167" t="str">
            <v>64.페기물처리</v>
          </cell>
          <cell r="D167" t="str">
            <v>철근콘크리트</v>
          </cell>
          <cell r="E167">
            <v>1</v>
          </cell>
          <cell r="F167" t="str">
            <v>ton</v>
          </cell>
          <cell r="H167">
            <v>2916</v>
          </cell>
          <cell r="J167">
            <v>763</v>
          </cell>
          <cell r="L167">
            <v>1157</v>
          </cell>
          <cell r="N167">
            <v>996</v>
          </cell>
        </row>
        <row r="168">
          <cell r="A168">
            <v>165</v>
          </cell>
          <cell r="B168" t="str">
            <v>65.페기물처리</v>
          </cell>
          <cell r="D168" t="str">
            <v>무근콘크리트</v>
          </cell>
          <cell r="E168">
            <v>1</v>
          </cell>
          <cell r="F168" t="str">
            <v>ton</v>
          </cell>
          <cell r="H168">
            <v>2838</v>
          </cell>
          <cell r="J168">
            <v>731</v>
          </cell>
          <cell r="L168">
            <v>1148</v>
          </cell>
          <cell r="N168">
            <v>959</v>
          </cell>
        </row>
        <row r="169">
          <cell r="A169">
            <v>166</v>
          </cell>
          <cell r="B169" t="str">
            <v>66.되메움(토사)</v>
          </cell>
          <cell r="D169" t="str">
            <v>백호1.0+람머</v>
          </cell>
          <cell r="E169">
            <v>1</v>
          </cell>
          <cell r="F169" t="str">
            <v>㎥</v>
          </cell>
          <cell r="H169">
            <v>3795</v>
          </cell>
          <cell r="J169">
            <v>3142</v>
          </cell>
          <cell r="L169">
            <v>346</v>
          </cell>
          <cell r="N169">
            <v>307</v>
          </cell>
        </row>
        <row r="170">
          <cell r="A170">
            <v>167</v>
          </cell>
          <cell r="B170" t="str">
            <v>67.잡석헐기</v>
          </cell>
          <cell r="E170">
            <v>1</v>
          </cell>
          <cell r="F170" t="str">
            <v>㎥</v>
          </cell>
          <cell r="H170">
            <v>1636</v>
          </cell>
          <cell r="J170">
            <v>567</v>
          </cell>
          <cell r="L170">
            <v>375</v>
          </cell>
          <cell r="N170">
            <v>694</v>
          </cell>
        </row>
        <row r="171">
          <cell r="A171">
            <v>168</v>
          </cell>
          <cell r="B171" t="str">
            <v>68.잡석쌓기</v>
          </cell>
          <cell r="D171" t="str">
            <v>유용</v>
          </cell>
          <cell r="E171">
            <v>1</v>
          </cell>
          <cell r="F171" t="str">
            <v>㎥</v>
          </cell>
          <cell r="H171">
            <v>6545</v>
          </cell>
          <cell r="J171">
            <v>5714</v>
          </cell>
          <cell r="L171">
            <v>291</v>
          </cell>
          <cell r="N171">
            <v>540</v>
          </cell>
        </row>
        <row r="172">
          <cell r="A172">
            <v>169</v>
          </cell>
          <cell r="B172" t="str">
            <v>평 야 부 거 푸 집  단 가 표 일 람 표</v>
          </cell>
          <cell r="K172" t="str">
            <v>재 료 비</v>
          </cell>
          <cell r="M172" t="str">
            <v>경    비</v>
          </cell>
          <cell r="O172" t="str">
            <v>비고</v>
          </cell>
        </row>
        <row r="173">
          <cell r="A173">
            <v>170</v>
          </cell>
          <cell r="D173" t="str">
            <v>규격</v>
          </cell>
          <cell r="G173" t="str">
            <v>단가</v>
          </cell>
          <cell r="H173" t="str">
            <v>금 액</v>
          </cell>
          <cell r="I173" t="str">
            <v>단가</v>
          </cell>
          <cell r="J173" t="str">
            <v>금 액</v>
          </cell>
          <cell r="K173" t="str">
            <v>단가</v>
          </cell>
          <cell r="L173" t="str">
            <v>금 액</v>
          </cell>
          <cell r="M173" t="str">
            <v>단가</v>
          </cell>
          <cell r="N173" t="str">
            <v>금 액</v>
          </cell>
        </row>
        <row r="174">
          <cell r="A174">
            <v>171</v>
          </cell>
          <cell r="B174" t="str">
            <v>합판거푸집(2회0-7m)</v>
          </cell>
          <cell r="D174" t="str">
            <v>con'c10㎥이상</v>
          </cell>
          <cell r="E174">
            <v>1</v>
          </cell>
          <cell r="F174" t="str">
            <v>㎡</v>
          </cell>
          <cell r="H174">
            <v>26166</v>
          </cell>
          <cell r="J174">
            <v>19943</v>
          </cell>
          <cell r="L174">
            <v>6167</v>
          </cell>
          <cell r="N174">
            <v>56</v>
          </cell>
        </row>
        <row r="175">
          <cell r="A175">
            <v>172</v>
          </cell>
          <cell r="B175" t="str">
            <v>합판거푸집(2회7-10m)</v>
          </cell>
          <cell r="D175" t="str">
            <v>con'c10㎥이상</v>
          </cell>
          <cell r="E175">
            <v>1</v>
          </cell>
          <cell r="F175" t="str">
            <v>㎡</v>
          </cell>
          <cell r="H175">
            <v>28131</v>
          </cell>
          <cell r="J175">
            <v>21908</v>
          </cell>
          <cell r="L175">
            <v>6167</v>
          </cell>
          <cell r="N175">
            <v>56</v>
          </cell>
        </row>
        <row r="176">
          <cell r="A176">
            <v>173</v>
          </cell>
          <cell r="B176" t="str">
            <v>합판거푸집(2회)</v>
          </cell>
          <cell r="D176" t="str">
            <v>소형</v>
          </cell>
          <cell r="E176">
            <v>1</v>
          </cell>
          <cell r="F176" t="str">
            <v>㎡</v>
          </cell>
          <cell r="H176">
            <v>32062</v>
          </cell>
          <cell r="J176">
            <v>25839</v>
          </cell>
          <cell r="L176">
            <v>6167</v>
          </cell>
          <cell r="N176">
            <v>56</v>
          </cell>
        </row>
        <row r="177">
          <cell r="A177">
            <v>174</v>
          </cell>
          <cell r="B177" t="str">
            <v>합판거푸집(3회0-7m)</v>
          </cell>
          <cell r="D177" t="str">
            <v>con'c10㎥이상</v>
          </cell>
          <cell r="E177">
            <v>1</v>
          </cell>
          <cell r="F177" t="str">
            <v>㎡</v>
          </cell>
          <cell r="H177">
            <v>20769</v>
          </cell>
          <cell r="J177">
            <v>15718</v>
          </cell>
          <cell r="L177">
            <v>4995</v>
          </cell>
          <cell r="N177">
            <v>56</v>
          </cell>
        </row>
        <row r="178">
          <cell r="A178">
            <v>175</v>
          </cell>
          <cell r="B178" t="str">
            <v>합판거푸집(3회7-10m)</v>
          </cell>
          <cell r="D178" t="str">
            <v>con'c10㎥이상</v>
          </cell>
          <cell r="E178">
            <v>1</v>
          </cell>
          <cell r="F178" t="str">
            <v>㎡</v>
          </cell>
          <cell r="H178">
            <v>22239</v>
          </cell>
          <cell r="J178">
            <v>17205</v>
          </cell>
          <cell r="L178">
            <v>4988</v>
          </cell>
          <cell r="N178">
            <v>46</v>
          </cell>
        </row>
        <row r="179">
          <cell r="A179">
            <v>176</v>
          </cell>
          <cell r="B179" t="str">
            <v>합판거푸집(3회)</v>
          </cell>
          <cell r="D179" t="str">
            <v>소형</v>
          </cell>
          <cell r="E179">
            <v>1</v>
          </cell>
          <cell r="F179" t="str">
            <v>㎡</v>
          </cell>
          <cell r="H179">
            <v>25318</v>
          </cell>
          <cell r="J179">
            <v>20284</v>
          </cell>
          <cell r="L179">
            <v>4988</v>
          </cell>
          <cell r="N179">
            <v>46</v>
          </cell>
        </row>
        <row r="180">
          <cell r="A180">
            <v>177</v>
          </cell>
          <cell r="B180" t="str">
            <v>합판거푸집(4회0-7m)</v>
          </cell>
          <cell r="D180" t="str">
            <v>con'c10㎥이상</v>
          </cell>
          <cell r="E180">
            <v>1</v>
          </cell>
          <cell r="F180" t="str">
            <v>㎡</v>
          </cell>
          <cell r="H180">
            <v>17729</v>
          </cell>
          <cell r="J180">
            <v>13340</v>
          </cell>
          <cell r="L180">
            <v>4343</v>
          </cell>
          <cell r="N180">
            <v>46</v>
          </cell>
        </row>
        <row r="181">
          <cell r="A181">
            <v>178</v>
          </cell>
          <cell r="B181" t="str">
            <v>합판거푸집(4회7-10m)</v>
          </cell>
          <cell r="D181" t="str">
            <v>con'c10㎥이상</v>
          </cell>
          <cell r="E181">
            <v>1</v>
          </cell>
          <cell r="F181" t="str">
            <v>㎡</v>
          </cell>
          <cell r="H181">
            <v>18998</v>
          </cell>
          <cell r="J181">
            <v>14619</v>
          </cell>
          <cell r="L181">
            <v>4339</v>
          </cell>
          <cell r="N181">
            <v>40</v>
          </cell>
        </row>
        <row r="182">
          <cell r="A182">
            <v>179</v>
          </cell>
          <cell r="B182" t="str">
            <v>합판거푸집(4회)</v>
          </cell>
          <cell r="D182" t="str">
            <v>소형</v>
          </cell>
          <cell r="E182">
            <v>1</v>
          </cell>
          <cell r="F182" t="str">
            <v>㎡</v>
          </cell>
          <cell r="H182">
            <v>21619</v>
          </cell>
          <cell r="J182">
            <v>17240</v>
          </cell>
          <cell r="L182">
            <v>4339</v>
          </cell>
          <cell r="N182">
            <v>40</v>
          </cell>
        </row>
        <row r="183">
          <cell r="A183">
            <v>180</v>
          </cell>
          <cell r="B183" t="str">
            <v>합판거푸집(6회0-7m)</v>
          </cell>
          <cell r="D183" t="str">
            <v>con'c10㎥이상</v>
          </cell>
          <cell r="E183">
            <v>1</v>
          </cell>
          <cell r="F183" t="str">
            <v>㎡</v>
          </cell>
          <cell r="H183">
            <v>14486</v>
          </cell>
          <cell r="J183">
            <v>10688</v>
          </cell>
          <cell r="L183">
            <v>3758</v>
          </cell>
          <cell r="N183">
            <v>40</v>
          </cell>
        </row>
        <row r="184">
          <cell r="A184">
            <v>181</v>
          </cell>
          <cell r="B184" t="str">
            <v>합판거푸집(6회7-10m)</v>
          </cell>
          <cell r="D184" t="str">
            <v>con'c10㎥이상</v>
          </cell>
          <cell r="E184">
            <v>1</v>
          </cell>
          <cell r="F184" t="str">
            <v>㎡</v>
          </cell>
          <cell r="H184">
            <v>15494</v>
          </cell>
          <cell r="J184">
            <v>11706</v>
          </cell>
          <cell r="L184">
            <v>3754</v>
          </cell>
          <cell r="N184">
            <v>34</v>
          </cell>
        </row>
        <row r="185">
          <cell r="A185">
            <v>182</v>
          </cell>
          <cell r="B185" t="str">
            <v>합판거푸집(6회)</v>
          </cell>
          <cell r="D185" t="str">
            <v>소형</v>
          </cell>
          <cell r="E185">
            <v>1</v>
          </cell>
          <cell r="F185" t="str">
            <v>㎡</v>
          </cell>
          <cell r="H185">
            <v>17590</v>
          </cell>
          <cell r="J185">
            <v>13802</v>
          </cell>
          <cell r="L185">
            <v>3754</v>
          </cell>
          <cell r="N185">
            <v>34</v>
          </cell>
        </row>
        <row r="186">
          <cell r="A186">
            <v>183</v>
          </cell>
          <cell r="B186" t="str">
            <v>원형거푸집(3회0-7m)</v>
          </cell>
          <cell r="D186" t="str">
            <v>con'c10㎥이상</v>
          </cell>
          <cell r="E186">
            <v>1</v>
          </cell>
          <cell r="F186" t="str">
            <v>㎡</v>
          </cell>
          <cell r="H186">
            <v>53028</v>
          </cell>
          <cell r="J186">
            <v>41714</v>
          </cell>
          <cell r="L186">
            <v>10058</v>
          </cell>
          <cell r="N186">
            <v>1256</v>
          </cell>
        </row>
        <row r="187">
          <cell r="A187">
            <v>184</v>
          </cell>
          <cell r="B187" t="str">
            <v>원형거푸집(3회7-10m)</v>
          </cell>
          <cell r="D187" t="str">
            <v>con'c10㎥이상</v>
          </cell>
          <cell r="E187">
            <v>1</v>
          </cell>
          <cell r="F187" t="str">
            <v>㎡</v>
          </cell>
          <cell r="H187">
            <v>48567</v>
          </cell>
          <cell r="J187">
            <v>39233</v>
          </cell>
          <cell r="L187">
            <v>9245</v>
          </cell>
          <cell r="N187">
            <v>89</v>
          </cell>
        </row>
        <row r="188">
          <cell r="A188">
            <v>185</v>
          </cell>
          <cell r="B188" t="str">
            <v>원형거푸집(2회0-7m)</v>
          </cell>
          <cell r="D188" t="str">
            <v>con'c10㎥이상</v>
          </cell>
          <cell r="E188">
            <v>1</v>
          </cell>
          <cell r="F188" t="str">
            <v>㎡</v>
          </cell>
          <cell r="H188">
            <v>56115</v>
          </cell>
          <cell r="J188">
            <v>43480</v>
          </cell>
          <cell r="L188">
            <v>12546</v>
          </cell>
          <cell r="N188">
            <v>89</v>
          </cell>
        </row>
        <row r="189">
          <cell r="A189">
            <v>186</v>
          </cell>
          <cell r="B189" t="str">
            <v>비탈규준틀</v>
          </cell>
          <cell r="D189" t="str">
            <v>(토공)</v>
          </cell>
          <cell r="E189">
            <v>1</v>
          </cell>
          <cell r="F189" t="str">
            <v>개소</v>
          </cell>
          <cell r="H189">
            <v>27831</v>
          </cell>
          <cell r="J189">
            <v>25100</v>
          </cell>
          <cell r="L189">
            <v>2713</v>
          </cell>
          <cell r="N189">
            <v>18</v>
          </cell>
        </row>
        <row r="190">
          <cell r="A190">
            <v>187</v>
          </cell>
          <cell r="B190" t="str">
            <v>수평규준틀</v>
          </cell>
          <cell r="D190" t="str">
            <v>(평)</v>
          </cell>
          <cell r="E190">
            <v>1</v>
          </cell>
          <cell r="F190" t="str">
            <v>개소</v>
          </cell>
          <cell r="H190">
            <v>28102</v>
          </cell>
          <cell r="J190">
            <v>25622</v>
          </cell>
          <cell r="L190">
            <v>2458</v>
          </cell>
          <cell r="N190">
            <v>22</v>
          </cell>
        </row>
        <row r="191">
          <cell r="A191">
            <v>188</v>
          </cell>
          <cell r="B191" t="str">
            <v>동바리(0-7m)</v>
          </cell>
          <cell r="E191">
            <v>1</v>
          </cell>
          <cell r="F191" t="str">
            <v>공㎥</v>
          </cell>
          <cell r="H191">
            <v>38048</v>
          </cell>
          <cell r="J191">
            <v>33676</v>
          </cell>
          <cell r="L191">
            <v>2346</v>
          </cell>
          <cell r="N191">
            <v>2026</v>
          </cell>
        </row>
        <row r="192">
          <cell r="A192">
            <v>189</v>
          </cell>
          <cell r="B192" t="str">
            <v>동바리(7-10m)</v>
          </cell>
          <cell r="E192">
            <v>1</v>
          </cell>
          <cell r="F192" t="str">
            <v>공㎥</v>
          </cell>
          <cell r="H192">
            <v>28953</v>
          </cell>
          <cell r="J192">
            <v>28006</v>
          </cell>
          <cell r="L192">
            <v>939</v>
          </cell>
          <cell r="N192">
            <v>8</v>
          </cell>
        </row>
        <row r="193">
          <cell r="A193">
            <v>190</v>
          </cell>
          <cell r="B193" t="str">
            <v>동바리(7-33.9m)</v>
          </cell>
          <cell r="E193">
            <v>1</v>
          </cell>
          <cell r="F193" t="str">
            <v>공㎥</v>
          </cell>
          <cell r="H193">
            <v>45265</v>
          </cell>
          <cell r="J193">
            <v>44318</v>
          </cell>
          <cell r="L193">
            <v>939</v>
          </cell>
          <cell r="N193">
            <v>8</v>
          </cell>
        </row>
        <row r="194">
          <cell r="A194">
            <v>191</v>
          </cell>
          <cell r="B194" t="str">
            <v>비계(0-7m)</v>
          </cell>
          <cell r="E194">
            <v>1</v>
          </cell>
          <cell r="F194" t="str">
            <v>공㎥</v>
          </cell>
          <cell r="H194">
            <v>53557</v>
          </cell>
          <cell r="J194">
            <v>45844</v>
          </cell>
          <cell r="L194">
            <v>3661</v>
          </cell>
          <cell r="N194">
            <v>4052</v>
          </cell>
        </row>
        <row r="195">
          <cell r="A195">
            <v>192</v>
          </cell>
          <cell r="B195" t="str">
            <v>비계(7-10m)</v>
          </cell>
          <cell r="E195">
            <v>1</v>
          </cell>
          <cell r="F195" t="str">
            <v>공㎥</v>
          </cell>
          <cell r="H195">
            <v>31006</v>
          </cell>
          <cell r="J195">
            <v>30157</v>
          </cell>
          <cell r="L195">
            <v>842</v>
          </cell>
          <cell r="N195">
            <v>7</v>
          </cell>
        </row>
        <row r="196">
          <cell r="A196">
            <v>193</v>
          </cell>
          <cell r="B196" t="str">
            <v>비계(7-33.9m)</v>
          </cell>
          <cell r="E196">
            <v>1</v>
          </cell>
          <cell r="F196" t="str">
            <v>공㎥</v>
          </cell>
          <cell r="H196">
            <v>48574</v>
          </cell>
          <cell r="J196">
            <v>47725</v>
          </cell>
          <cell r="L196">
            <v>842</v>
          </cell>
          <cell r="N196">
            <v>7</v>
          </cell>
        </row>
        <row r="197">
          <cell r="A197">
            <v>194</v>
          </cell>
          <cell r="B197" t="str">
            <v>단관비계(0-15m)</v>
          </cell>
          <cell r="D197" t="str">
            <v>12개월용</v>
          </cell>
          <cell r="E197">
            <v>1</v>
          </cell>
          <cell r="F197" t="str">
            <v>㎡</v>
          </cell>
          <cell r="H197">
            <v>10511</v>
          </cell>
          <cell r="J197">
            <v>8082</v>
          </cell>
          <cell r="L197">
            <v>2021</v>
          </cell>
          <cell r="N197">
            <v>408</v>
          </cell>
        </row>
        <row r="198">
          <cell r="A198">
            <v>195</v>
          </cell>
          <cell r="B198" t="str">
            <v>강관동바리(암거0-4.2)</v>
          </cell>
          <cell r="D198" t="str">
            <v>12개월용</v>
          </cell>
          <cell r="E198">
            <v>1</v>
          </cell>
          <cell r="F198" t="str">
            <v>㎡</v>
          </cell>
          <cell r="H198">
            <v>8527</v>
          </cell>
          <cell r="J198">
            <v>7872</v>
          </cell>
          <cell r="L198">
            <v>651</v>
          </cell>
          <cell r="N198">
            <v>4</v>
          </cell>
        </row>
        <row r="199">
          <cell r="A199">
            <v>196</v>
          </cell>
          <cell r="B199" t="str">
            <v>강관동바리(교량0-4.2)</v>
          </cell>
          <cell r="D199" t="str">
            <v>12개월용</v>
          </cell>
          <cell r="E199">
            <v>1</v>
          </cell>
          <cell r="F199" t="str">
            <v>㎡</v>
          </cell>
          <cell r="H199">
            <v>21131</v>
          </cell>
          <cell r="J199">
            <v>19749</v>
          </cell>
          <cell r="L199">
            <v>1374</v>
          </cell>
          <cell r="N199">
            <v>8</v>
          </cell>
        </row>
        <row r="200">
          <cell r="A200">
            <v>197</v>
          </cell>
          <cell r="B200" t="str">
            <v>강관동바리(교량4.2이상)</v>
          </cell>
          <cell r="E200">
            <v>1</v>
          </cell>
          <cell r="F200" t="str">
            <v>㎡</v>
          </cell>
          <cell r="H200">
            <v>23244</v>
          </cell>
          <cell r="J200">
            <v>21724</v>
          </cell>
          <cell r="L200">
            <v>1511</v>
          </cell>
          <cell r="N200">
            <v>9</v>
          </cell>
        </row>
        <row r="201">
          <cell r="A201">
            <v>198</v>
          </cell>
          <cell r="B201" t="str">
            <v>유로폼(조립해체)</v>
          </cell>
          <cell r="D201" t="str">
            <v>벽20회사용</v>
          </cell>
          <cell r="E201">
            <v>1</v>
          </cell>
          <cell r="F201" t="str">
            <v>㎡</v>
          </cell>
          <cell r="H201">
            <v>15624</v>
          </cell>
          <cell r="J201">
            <v>13586</v>
          </cell>
          <cell r="L201">
            <v>1630</v>
          </cell>
          <cell r="N201">
            <v>408</v>
          </cell>
        </row>
        <row r="202">
          <cell r="A202">
            <v>199</v>
          </cell>
          <cell r="B202" t="str">
            <v>단관비계(0-15m)</v>
          </cell>
          <cell r="D202" t="str">
            <v>3개월용</v>
          </cell>
          <cell r="E202">
            <v>1</v>
          </cell>
          <cell r="F202" t="str">
            <v>㎡</v>
          </cell>
          <cell r="H202">
            <v>9111</v>
          </cell>
          <cell r="J202">
            <v>8057</v>
          </cell>
          <cell r="L202">
            <v>650</v>
          </cell>
          <cell r="N202">
            <v>404</v>
          </cell>
        </row>
        <row r="203">
          <cell r="A203">
            <v>200</v>
          </cell>
          <cell r="B203" t="str">
            <v>강관동바리(암거0-4.2)</v>
          </cell>
          <cell r="D203" t="str">
            <v>3개월용</v>
          </cell>
          <cell r="E203">
            <v>1</v>
          </cell>
          <cell r="F203" t="str">
            <v>㎡</v>
          </cell>
          <cell r="H203">
            <v>8062</v>
          </cell>
          <cell r="J203">
            <v>7857</v>
          </cell>
          <cell r="L203">
            <v>204</v>
          </cell>
          <cell r="N203">
            <v>1</v>
          </cell>
        </row>
        <row r="204">
          <cell r="A204">
            <v>201</v>
          </cell>
          <cell r="B204" t="str">
            <v>강관동바리(교량0-4.2)</v>
          </cell>
          <cell r="D204" t="str">
            <v>3개월용</v>
          </cell>
          <cell r="E204">
            <v>1</v>
          </cell>
          <cell r="F204" t="str">
            <v>㎡</v>
          </cell>
          <cell r="H204">
            <v>20166</v>
          </cell>
          <cell r="J204">
            <v>19728</v>
          </cell>
          <cell r="L204">
            <v>434</v>
          </cell>
          <cell r="N204">
            <v>4</v>
          </cell>
        </row>
        <row r="205">
          <cell r="A205">
            <v>202</v>
          </cell>
        </row>
        <row r="206">
          <cell r="A206">
            <v>203</v>
          </cell>
        </row>
        <row r="207">
          <cell r="A207">
            <v>204</v>
          </cell>
          <cell r="B207" t="str">
            <v>평 야 부 콘 크 리 트  단 가 일 람 표</v>
          </cell>
        </row>
        <row r="208">
          <cell r="A208">
            <v>205</v>
          </cell>
          <cell r="B208" t="str">
            <v>종  별</v>
          </cell>
          <cell r="D208" t="str">
            <v>재료 또는</v>
          </cell>
          <cell r="E208" t="str">
            <v>원  수</v>
          </cell>
          <cell r="F208" t="str">
            <v>단위</v>
          </cell>
          <cell r="G208" t="str">
            <v>총    액</v>
          </cell>
          <cell r="I208" t="str">
            <v>노 무 비</v>
          </cell>
          <cell r="K208" t="str">
            <v>재 료 비</v>
          </cell>
          <cell r="M208" t="str">
            <v>경    비</v>
          </cell>
          <cell r="O208" t="str">
            <v>비고</v>
          </cell>
        </row>
        <row r="209">
          <cell r="A209">
            <v>206</v>
          </cell>
          <cell r="D209" t="str">
            <v>규격</v>
          </cell>
          <cell r="G209" t="str">
            <v>단가</v>
          </cell>
          <cell r="H209" t="str">
            <v>금 액</v>
          </cell>
          <cell r="I209" t="str">
            <v>단가</v>
          </cell>
          <cell r="J209" t="str">
            <v>금 액</v>
          </cell>
          <cell r="K209" t="str">
            <v>단가</v>
          </cell>
          <cell r="L209" t="str">
            <v>금 액</v>
          </cell>
          <cell r="M209" t="str">
            <v>단가</v>
          </cell>
          <cell r="N209" t="str">
            <v>금 액</v>
          </cell>
        </row>
        <row r="210">
          <cell r="A210">
            <v>207</v>
          </cell>
          <cell r="B210" t="str">
            <v>레미콘(10㎥이상)</v>
          </cell>
          <cell r="D210" t="str">
            <v>철근</v>
          </cell>
          <cell r="E210">
            <v>1</v>
          </cell>
          <cell r="F210" t="str">
            <v>㎥</v>
          </cell>
          <cell r="H210">
            <v>38229</v>
          </cell>
          <cell r="J210">
            <v>36663</v>
          </cell>
          <cell r="L210">
            <v>899</v>
          </cell>
          <cell r="N210">
            <v>667</v>
          </cell>
        </row>
        <row r="211">
          <cell r="A211">
            <v>208</v>
          </cell>
          <cell r="B211" t="str">
            <v>레미콘(10㎥이하)</v>
          </cell>
          <cell r="D211" t="str">
            <v>철근</v>
          </cell>
          <cell r="E211">
            <v>1</v>
          </cell>
          <cell r="F211" t="str">
            <v>㎥</v>
          </cell>
          <cell r="H211">
            <v>49661</v>
          </cell>
          <cell r="J211">
            <v>47919</v>
          </cell>
          <cell r="L211">
            <v>1054</v>
          </cell>
          <cell r="N211">
            <v>688</v>
          </cell>
        </row>
        <row r="212">
          <cell r="A212">
            <v>209</v>
          </cell>
          <cell r="B212" t="str">
            <v>레미콘(10㎥이상)</v>
          </cell>
          <cell r="D212" t="str">
            <v>무근</v>
          </cell>
          <cell r="E212">
            <v>1</v>
          </cell>
          <cell r="F212" t="str">
            <v>㎥</v>
          </cell>
          <cell r="H212">
            <v>35786</v>
          </cell>
          <cell r="J212">
            <v>34220</v>
          </cell>
          <cell r="L212">
            <v>899</v>
          </cell>
          <cell r="N212">
            <v>667</v>
          </cell>
        </row>
        <row r="213">
          <cell r="A213">
            <v>210</v>
          </cell>
          <cell r="B213" t="str">
            <v>레미콘(10㎥이하)</v>
          </cell>
          <cell r="D213" t="str">
            <v>무근</v>
          </cell>
          <cell r="E213">
            <v>1</v>
          </cell>
          <cell r="F213" t="str">
            <v>㎥</v>
          </cell>
          <cell r="H213">
            <v>49661</v>
          </cell>
          <cell r="J213">
            <v>47919</v>
          </cell>
          <cell r="L213">
            <v>1054</v>
          </cell>
          <cell r="N213">
            <v>688</v>
          </cell>
        </row>
        <row r="214">
          <cell r="A214">
            <v>211</v>
          </cell>
          <cell r="B214" t="str">
            <v>레미콘(10㎥이상)</v>
          </cell>
          <cell r="D214" t="str">
            <v>LEAN</v>
          </cell>
          <cell r="E214">
            <v>1</v>
          </cell>
          <cell r="F214" t="str">
            <v>㎥</v>
          </cell>
          <cell r="H214">
            <v>35611</v>
          </cell>
          <cell r="J214">
            <v>34220</v>
          </cell>
          <cell r="L214">
            <v>744</v>
          </cell>
          <cell r="N214">
            <v>647</v>
          </cell>
        </row>
        <row r="215">
          <cell r="A215">
            <v>212</v>
          </cell>
          <cell r="B215" t="str">
            <v>레미콘(10㎥이하)</v>
          </cell>
          <cell r="D215" t="str">
            <v>LEAN</v>
          </cell>
          <cell r="E215">
            <v>1</v>
          </cell>
          <cell r="F215" t="str">
            <v>㎥</v>
          </cell>
          <cell r="H215">
            <v>49310</v>
          </cell>
          <cell r="J215">
            <v>47919</v>
          </cell>
          <cell r="L215">
            <v>744</v>
          </cell>
          <cell r="N215">
            <v>647</v>
          </cell>
        </row>
        <row r="216">
          <cell r="A216">
            <v>213</v>
          </cell>
          <cell r="B216" t="str">
            <v>몰탈(1:2)</v>
          </cell>
          <cell r="E216">
            <v>1</v>
          </cell>
          <cell r="F216" t="str">
            <v>㎥</v>
          </cell>
          <cell r="H216">
            <v>99763</v>
          </cell>
          <cell r="J216">
            <v>73059</v>
          </cell>
          <cell r="L216">
            <v>7729</v>
          </cell>
          <cell r="N216">
            <v>18975</v>
          </cell>
        </row>
        <row r="217">
          <cell r="A217">
            <v>214</v>
          </cell>
          <cell r="B217" t="str">
            <v>몰탈(1:3)</v>
          </cell>
          <cell r="E217">
            <v>1</v>
          </cell>
          <cell r="F217" t="str">
            <v>㎥</v>
          </cell>
          <cell r="H217">
            <v>96351</v>
          </cell>
          <cell r="J217">
            <v>71594</v>
          </cell>
          <cell r="L217">
            <v>8527</v>
          </cell>
          <cell r="N217">
            <v>16230</v>
          </cell>
        </row>
        <row r="218">
          <cell r="A218">
            <v>215</v>
          </cell>
          <cell r="B218" t="str">
            <v>방수몰탈(1:2)</v>
          </cell>
          <cell r="E218">
            <v>1</v>
          </cell>
          <cell r="F218" t="str">
            <v>㎥</v>
          </cell>
          <cell r="H218">
            <v>116712</v>
          </cell>
          <cell r="J218">
            <v>82714</v>
          </cell>
          <cell r="L218">
            <v>15023</v>
          </cell>
          <cell r="N218">
            <v>18975</v>
          </cell>
        </row>
        <row r="219">
          <cell r="A219">
            <v>216</v>
          </cell>
          <cell r="B219" t="str">
            <v>방수몰탈(1:3)</v>
          </cell>
          <cell r="E219">
            <v>1</v>
          </cell>
          <cell r="F219" t="str">
            <v>㎥</v>
          </cell>
          <cell r="H219">
            <v>111486</v>
          </cell>
          <cell r="J219">
            <v>81249</v>
          </cell>
          <cell r="L219">
            <v>14007</v>
          </cell>
          <cell r="N219">
            <v>16230</v>
          </cell>
        </row>
        <row r="220">
          <cell r="A220">
            <v>217</v>
          </cell>
          <cell r="B220" t="str">
            <v>Epoxy몰탈</v>
          </cell>
          <cell r="D220" t="str">
            <v>30㎥미만</v>
          </cell>
          <cell r="E220">
            <v>1</v>
          </cell>
          <cell r="F220" t="str">
            <v>㎥</v>
          </cell>
          <cell r="H220">
            <v>1454828</v>
          </cell>
          <cell r="J220">
            <v>139737</v>
          </cell>
          <cell r="L220">
            <v>1311587</v>
          </cell>
          <cell r="N220">
            <v>3504</v>
          </cell>
        </row>
        <row r="221">
          <cell r="A221">
            <v>218</v>
          </cell>
        </row>
        <row r="222">
          <cell r="A222">
            <v>219</v>
          </cell>
        </row>
        <row r="223">
          <cell r="A223">
            <v>220</v>
          </cell>
          <cell r="B223" t="str">
            <v>(평야부)</v>
          </cell>
          <cell r="D223" t="str">
            <v>관 류  단 가 일 람 표</v>
          </cell>
        </row>
        <row r="224">
          <cell r="A224">
            <v>221</v>
          </cell>
          <cell r="B224" t="str">
            <v>종  별</v>
          </cell>
          <cell r="D224" t="str">
            <v>재료 또는</v>
          </cell>
          <cell r="E224" t="str">
            <v>원  수</v>
          </cell>
          <cell r="F224" t="str">
            <v>단위</v>
          </cell>
          <cell r="G224" t="str">
            <v>총    액</v>
          </cell>
          <cell r="I224" t="str">
            <v>노 무 비</v>
          </cell>
          <cell r="K224" t="str">
            <v>재 료 비</v>
          </cell>
          <cell r="M224" t="str">
            <v>경    비</v>
          </cell>
          <cell r="O224" t="str">
            <v>비고</v>
          </cell>
        </row>
        <row r="225">
          <cell r="A225">
            <v>222</v>
          </cell>
          <cell r="D225" t="str">
            <v>규격</v>
          </cell>
          <cell r="G225" t="str">
            <v>단가</v>
          </cell>
          <cell r="H225" t="str">
            <v>금 액</v>
          </cell>
          <cell r="I225" t="str">
            <v>단가</v>
          </cell>
          <cell r="J225" t="str">
            <v>금 액</v>
          </cell>
          <cell r="K225" t="str">
            <v>단가</v>
          </cell>
          <cell r="L225" t="str">
            <v>금 액</v>
          </cell>
          <cell r="M225" t="str">
            <v>단가</v>
          </cell>
          <cell r="N225" t="str">
            <v>금 액</v>
          </cell>
        </row>
        <row r="226">
          <cell r="A226">
            <v>223</v>
          </cell>
          <cell r="B226" t="str">
            <v>흄관(CR관)</v>
          </cell>
          <cell r="D226" t="str">
            <v>D-600</v>
          </cell>
          <cell r="E226">
            <v>1</v>
          </cell>
          <cell r="F226" t="str">
            <v>M</v>
          </cell>
          <cell r="H226">
            <v>57954</v>
          </cell>
          <cell r="J226">
            <v>47082</v>
          </cell>
          <cell r="L226">
            <v>1608</v>
          </cell>
          <cell r="N226">
            <v>9264</v>
          </cell>
        </row>
        <row r="227">
          <cell r="A227">
            <v>224</v>
          </cell>
          <cell r="B227" t="str">
            <v>흄관(CR관)</v>
          </cell>
          <cell r="D227" t="str">
            <v>D-800</v>
          </cell>
          <cell r="E227">
            <v>1</v>
          </cell>
          <cell r="F227" t="str">
            <v>M</v>
          </cell>
          <cell r="H227">
            <v>89447</v>
          </cell>
          <cell r="J227">
            <v>73524</v>
          </cell>
          <cell r="L227">
            <v>1957</v>
          </cell>
          <cell r="N227">
            <v>13966</v>
          </cell>
        </row>
        <row r="228">
          <cell r="A228">
            <v>225</v>
          </cell>
          <cell r="B228" t="str">
            <v>흄관(CR관)</v>
          </cell>
          <cell r="D228" t="str">
            <v>D-900</v>
          </cell>
          <cell r="E228">
            <v>1</v>
          </cell>
          <cell r="F228" t="str">
            <v>M</v>
          </cell>
          <cell r="H228">
            <v>107432</v>
          </cell>
          <cell r="J228">
            <v>87939</v>
          </cell>
          <cell r="L228">
            <v>2240</v>
          </cell>
          <cell r="N228">
            <v>17253</v>
          </cell>
        </row>
        <row r="229">
          <cell r="A229">
            <v>226</v>
          </cell>
          <cell r="B229" t="str">
            <v>흄관(CR관)</v>
          </cell>
          <cell r="D229" t="str">
            <v>D-1000</v>
          </cell>
          <cell r="E229">
            <v>1</v>
          </cell>
          <cell r="F229" t="str">
            <v>M</v>
          </cell>
          <cell r="H229">
            <v>131496</v>
          </cell>
          <cell r="J229">
            <v>106348</v>
          </cell>
          <cell r="L229">
            <v>2530</v>
          </cell>
          <cell r="N229">
            <v>22618</v>
          </cell>
        </row>
        <row r="230">
          <cell r="A230">
            <v>227</v>
          </cell>
          <cell r="B230" t="str">
            <v>U형플륨관</v>
          </cell>
          <cell r="D230" t="str">
            <v>D-300</v>
          </cell>
          <cell r="E230">
            <v>1</v>
          </cell>
          <cell r="F230" t="str">
            <v>M</v>
          </cell>
          <cell r="H230">
            <v>6868</v>
          </cell>
          <cell r="J230">
            <v>4108</v>
          </cell>
          <cell r="L230">
            <v>424</v>
          </cell>
          <cell r="N230">
            <v>2336</v>
          </cell>
        </row>
        <row r="231">
          <cell r="A231">
            <v>228</v>
          </cell>
          <cell r="B231" t="str">
            <v>도복장강관(D1000)</v>
          </cell>
          <cell r="D231" t="str">
            <v>1수직관</v>
          </cell>
          <cell r="E231">
            <v>1</v>
          </cell>
          <cell r="F231" t="str">
            <v>본당</v>
          </cell>
          <cell r="H231">
            <v>408661</v>
          </cell>
          <cell r="J231">
            <v>297007</v>
          </cell>
          <cell r="L231">
            <v>14623</v>
          </cell>
          <cell r="N231">
            <v>97031</v>
          </cell>
        </row>
        <row r="232">
          <cell r="A232">
            <v>229</v>
          </cell>
          <cell r="B232" t="str">
            <v>도복장강관(D800)</v>
          </cell>
          <cell r="D232" t="str">
            <v>1수직관</v>
          </cell>
          <cell r="E232">
            <v>1</v>
          </cell>
          <cell r="F232" t="str">
            <v>본당</v>
          </cell>
          <cell r="H232">
            <v>284762</v>
          </cell>
          <cell r="J232">
            <v>197844</v>
          </cell>
          <cell r="L232">
            <v>14242</v>
          </cell>
          <cell r="N232">
            <v>72676</v>
          </cell>
        </row>
        <row r="233">
          <cell r="A233">
            <v>230</v>
          </cell>
          <cell r="B233" t="str">
            <v>도복장강관(D700)</v>
          </cell>
          <cell r="D233" t="str">
            <v>1수직관</v>
          </cell>
          <cell r="E233">
            <v>1</v>
          </cell>
          <cell r="F233" t="str">
            <v>본당</v>
          </cell>
          <cell r="H233">
            <v>208732</v>
          </cell>
          <cell r="J233">
            <v>156100</v>
          </cell>
          <cell r="L233">
            <v>7840</v>
          </cell>
          <cell r="N233">
            <v>44792</v>
          </cell>
        </row>
        <row r="234">
          <cell r="A234">
            <v>231</v>
          </cell>
          <cell r="B234" t="str">
            <v>도복장강관(D600)</v>
          </cell>
          <cell r="D234" t="str">
            <v>1수직관</v>
          </cell>
          <cell r="E234">
            <v>1</v>
          </cell>
          <cell r="F234" t="str">
            <v>본당</v>
          </cell>
          <cell r="H234">
            <v>179763</v>
          </cell>
          <cell r="J234">
            <v>134687</v>
          </cell>
          <cell r="L234">
            <v>7575</v>
          </cell>
          <cell r="N234">
            <v>37501</v>
          </cell>
        </row>
        <row r="235">
          <cell r="A235">
            <v>232</v>
          </cell>
          <cell r="B235" t="str">
            <v>도복장강관(D500)</v>
          </cell>
          <cell r="D235" t="str">
            <v>1수직관</v>
          </cell>
          <cell r="E235">
            <v>1</v>
          </cell>
          <cell r="F235" t="str">
            <v>본당</v>
          </cell>
          <cell r="H235">
            <v>146224</v>
          </cell>
          <cell r="J235">
            <v>106952</v>
          </cell>
          <cell r="L235">
            <v>6836</v>
          </cell>
          <cell r="N235">
            <v>32436</v>
          </cell>
        </row>
        <row r="236">
          <cell r="A236">
            <v>233</v>
          </cell>
          <cell r="B236" t="str">
            <v>도복장강관(D400)</v>
          </cell>
          <cell r="D236" t="str">
            <v>1수직관</v>
          </cell>
          <cell r="E236">
            <v>1</v>
          </cell>
          <cell r="F236" t="str">
            <v>본당</v>
          </cell>
          <cell r="H236">
            <v>109950</v>
          </cell>
          <cell r="J236">
            <v>78506</v>
          </cell>
          <cell r="L236">
            <v>6306</v>
          </cell>
          <cell r="N236">
            <v>25138</v>
          </cell>
        </row>
        <row r="237">
          <cell r="A237">
            <v>234</v>
          </cell>
          <cell r="B237" t="str">
            <v>도복장강관(D200)</v>
          </cell>
          <cell r="D237" t="str">
            <v>1수직관</v>
          </cell>
          <cell r="E237">
            <v>1</v>
          </cell>
          <cell r="F237" t="str">
            <v>본당</v>
          </cell>
          <cell r="H237">
            <v>69100</v>
          </cell>
          <cell r="J237">
            <v>62650</v>
          </cell>
          <cell r="L237">
            <v>186</v>
          </cell>
          <cell r="N237">
            <v>6264</v>
          </cell>
        </row>
        <row r="238">
          <cell r="A238">
            <v>235</v>
          </cell>
          <cell r="B238" t="str">
            <v>도복장강관(D125)</v>
          </cell>
          <cell r="D238" t="str">
            <v>1수직관</v>
          </cell>
          <cell r="E238">
            <v>1</v>
          </cell>
          <cell r="F238" t="str">
            <v>본당</v>
          </cell>
          <cell r="H238">
            <v>41668</v>
          </cell>
          <cell r="J238">
            <v>38026</v>
          </cell>
          <cell r="L238">
            <v>102</v>
          </cell>
          <cell r="N238">
            <v>3540</v>
          </cell>
        </row>
        <row r="239">
          <cell r="A239">
            <v>236</v>
          </cell>
          <cell r="B239" t="str">
            <v>도복장강관(D75)</v>
          </cell>
          <cell r="D239" t="str">
            <v>1수직관</v>
          </cell>
          <cell r="E239">
            <v>1</v>
          </cell>
          <cell r="F239" t="str">
            <v>본당</v>
          </cell>
          <cell r="H239">
            <v>25288</v>
          </cell>
          <cell r="J239">
            <v>23896</v>
          </cell>
          <cell r="L239">
            <v>54</v>
          </cell>
          <cell r="N239">
            <v>1338</v>
          </cell>
        </row>
        <row r="240">
          <cell r="A240">
            <v>237</v>
          </cell>
          <cell r="B240" t="str">
            <v>도복장강관(D1000)</v>
          </cell>
          <cell r="D240" t="str">
            <v>1수단관L=1</v>
          </cell>
          <cell r="E240">
            <v>1</v>
          </cell>
          <cell r="F240" t="str">
            <v>본당</v>
          </cell>
          <cell r="H240">
            <v>68220</v>
          </cell>
          <cell r="J240">
            <v>49592</v>
          </cell>
          <cell r="L240">
            <v>2442</v>
          </cell>
          <cell r="N240">
            <v>16186</v>
          </cell>
        </row>
        <row r="241">
          <cell r="A241">
            <v>238</v>
          </cell>
          <cell r="B241" t="str">
            <v>도복장강관(D800)</v>
          </cell>
          <cell r="D241" t="str">
            <v>1수단관L=5.6</v>
          </cell>
          <cell r="E241">
            <v>1</v>
          </cell>
          <cell r="F241" t="str">
            <v>본당</v>
          </cell>
          <cell r="H241">
            <v>265697</v>
          </cell>
          <cell r="J241">
            <v>184594</v>
          </cell>
          <cell r="L241">
            <v>13287</v>
          </cell>
          <cell r="N241">
            <v>67816</v>
          </cell>
        </row>
        <row r="242">
          <cell r="A242">
            <v>239</v>
          </cell>
          <cell r="B242" t="str">
            <v>도복장강관(D700)</v>
          </cell>
          <cell r="D242" t="str">
            <v>1수단관L=1</v>
          </cell>
          <cell r="E242">
            <v>1</v>
          </cell>
          <cell r="F242" t="str">
            <v>본당</v>
          </cell>
          <cell r="H242">
            <v>34842</v>
          </cell>
          <cell r="J242">
            <v>26063</v>
          </cell>
          <cell r="L242">
            <v>1308</v>
          </cell>
          <cell r="N242">
            <v>7471</v>
          </cell>
        </row>
        <row r="243">
          <cell r="A243">
            <v>240</v>
          </cell>
          <cell r="B243" t="str">
            <v>도복장강관(D700)</v>
          </cell>
          <cell r="D243" t="str">
            <v>1수단관L=2</v>
          </cell>
          <cell r="E243">
            <v>1</v>
          </cell>
          <cell r="F243" t="str">
            <v>본당</v>
          </cell>
          <cell r="H243">
            <v>69521</v>
          </cell>
          <cell r="J243">
            <v>51986</v>
          </cell>
          <cell r="L243">
            <v>2611</v>
          </cell>
          <cell r="N243">
            <v>14924</v>
          </cell>
        </row>
        <row r="244">
          <cell r="A244">
            <v>241</v>
          </cell>
          <cell r="B244" t="str">
            <v>도복장강관(D700)</v>
          </cell>
          <cell r="D244" t="str">
            <v>1수단관L=3</v>
          </cell>
          <cell r="E244">
            <v>1</v>
          </cell>
          <cell r="F244" t="str">
            <v>본당</v>
          </cell>
          <cell r="H244">
            <v>104366</v>
          </cell>
          <cell r="J244">
            <v>78050</v>
          </cell>
          <cell r="L244">
            <v>3920</v>
          </cell>
          <cell r="N244">
            <v>22396</v>
          </cell>
        </row>
        <row r="245">
          <cell r="A245">
            <v>242</v>
          </cell>
          <cell r="B245" t="str">
            <v>도복장강관(D700)</v>
          </cell>
          <cell r="D245" t="str">
            <v>1수단관L=4</v>
          </cell>
          <cell r="E245">
            <v>1</v>
          </cell>
          <cell r="F245" t="str">
            <v>본당</v>
          </cell>
          <cell r="H245">
            <v>139208</v>
          </cell>
          <cell r="J245">
            <v>104113</v>
          </cell>
          <cell r="L245">
            <v>5228</v>
          </cell>
          <cell r="N245">
            <v>29867</v>
          </cell>
        </row>
        <row r="246">
          <cell r="A246">
            <v>243</v>
          </cell>
          <cell r="B246" t="str">
            <v>도복장강관(D600)</v>
          </cell>
          <cell r="D246" t="str">
            <v>1수단관L=1</v>
          </cell>
          <cell r="E246">
            <v>1</v>
          </cell>
          <cell r="F246" t="str">
            <v>본당</v>
          </cell>
          <cell r="H246">
            <v>30005</v>
          </cell>
          <cell r="J246">
            <v>22486</v>
          </cell>
          <cell r="L246">
            <v>1264</v>
          </cell>
          <cell r="N246">
            <v>6255</v>
          </cell>
        </row>
        <row r="247">
          <cell r="A247">
            <v>244</v>
          </cell>
          <cell r="B247" t="str">
            <v>도복장강관(D600)</v>
          </cell>
          <cell r="D247" t="str">
            <v>1수단관L=2</v>
          </cell>
          <cell r="E247">
            <v>1</v>
          </cell>
          <cell r="F247" t="str">
            <v>본당</v>
          </cell>
          <cell r="H247">
            <v>59872</v>
          </cell>
          <cell r="J247">
            <v>44856</v>
          </cell>
          <cell r="L247">
            <v>2522</v>
          </cell>
          <cell r="N247">
            <v>12494</v>
          </cell>
        </row>
        <row r="248">
          <cell r="A248">
            <v>245</v>
          </cell>
          <cell r="B248" t="str">
            <v>도복장강관(D600)</v>
          </cell>
          <cell r="D248" t="str">
            <v>1수단관L=4</v>
          </cell>
          <cell r="E248">
            <v>1</v>
          </cell>
          <cell r="F248" t="str">
            <v>본당</v>
          </cell>
          <cell r="H248">
            <v>119888</v>
          </cell>
          <cell r="J248">
            <v>89830</v>
          </cell>
          <cell r="L248">
            <v>5052</v>
          </cell>
          <cell r="N248">
            <v>25006</v>
          </cell>
        </row>
        <row r="249">
          <cell r="A249">
            <v>246</v>
          </cell>
          <cell r="B249" t="str">
            <v>도복장강관(D200)</v>
          </cell>
          <cell r="D249" t="str">
            <v>1수단관L=4</v>
          </cell>
          <cell r="E249">
            <v>1</v>
          </cell>
          <cell r="F249" t="str">
            <v>본당</v>
          </cell>
          <cell r="H249">
            <v>46086</v>
          </cell>
          <cell r="J249">
            <v>41786</v>
          </cell>
          <cell r="L249">
            <v>124</v>
          </cell>
          <cell r="N249">
            <v>4176</v>
          </cell>
        </row>
        <row r="250">
          <cell r="A250">
            <v>247</v>
          </cell>
          <cell r="B250" t="str">
            <v>도복장강관(D600)</v>
          </cell>
          <cell r="D250" t="str">
            <v>1악단관L=1.5</v>
          </cell>
          <cell r="E250">
            <v>1</v>
          </cell>
          <cell r="F250" t="str">
            <v>본당</v>
          </cell>
          <cell r="H250">
            <v>44939</v>
          </cell>
          <cell r="J250">
            <v>33671</v>
          </cell>
          <cell r="L250">
            <v>1893</v>
          </cell>
          <cell r="N250">
            <v>9375</v>
          </cell>
        </row>
        <row r="251">
          <cell r="A251">
            <v>248</v>
          </cell>
          <cell r="B251" t="str">
            <v>도복장강관(D500)</v>
          </cell>
          <cell r="D251" t="str">
            <v>1악단관L=2</v>
          </cell>
          <cell r="E251">
            <v>1</v>
          </cell>
          <cell r="F251" t="str">
            <v>본당</v>
          </cell>
          <cell r="H251">
            <v>48700</v>
          </cell>
          <cell r="J251">
            <v>35618</v>
          </cell>
          <cell r="L251">
            <v>2276</v>
          </cell>
          <cell r="N251">
            <v>10806</v>
          </cell>
        </row>
        <row r="252">
          <cell r="A252">
            <v>249</v>
          </cell>
          <cell r="B252" t="str">
            <v>도복장강관(D500)</v>
          </cell>
          <cell r="D252" t="str">
            <v>1악단관L=3</v>
          </cell>
          <cell r="E252">
            <v>1</v>
          </cell>
          <cell r="F252" t="str">
            <v>본당</v>
          </cell>
          <cell r="H252">
            <v>73112</v>
          </cell>
          <cell r="J252">
            <v>53476</v>
          </cell>
          <cell r="L252">
            <v>3418</v>
          </cell>
          <cell r="N252">
            <v>16218</v>
          </cell>
        </row>
        <row r="253">
          <cell r="A253">
            <v>250</v>
          </cell>
          <cell r="B253" t="str">
            <v>도복장강관(D200)</v>
          </cell>
          <cell r="D253" t="str">
            <v>1악단관L=1</v>
          </cell>
          <cell r="E253">
            <v>1</v>
          </cell>
          <cell r="F253" t="str">
            <v>본당</v>
          </cell>
          <cell r="H253">
            <v>11536</v>
          </cell>
          <cell r="J253">
            <v>10461</v>
          </cell>
          <cell r="L253">
            <v>31</v>
          </cell>
          <cell r="N253">
            <v>1044</v>
          </cell>
        </row>
        <row r="254">
          <cell r="A254">
            <v>251</v>
          </cell>
          <cell r="B254" t="str">
            <v>도복장강관(D125)</v>
          </cell>
          <cell r="D254" t="str">
            <v>1악단관L=2.5</v>
          </cell>
          <cell r="E254">
            <v>1</v>
          </cell>
          <cell r="F254" t="str">
            <v>본당</v>
          </cell>
          <cell r="H254">
            <v>17373</v>
          </cell>
          <cell r="J254">
            <v>15856</v>
          </cell>
          <cell r="L254">
            <v>42</v>
          </cell>
          <cell r="N254">
            <v>1475</v>
          </cell>
        </row>
        <row r="255">
          <cell r="A255">
            <v>252</v>
          </cell>
          <cell r="B255" t="str">
            <v>도복장강관(D75)</v>
          </cell>
          <cell r="D255" t="str">
            <v>1악단관L=2.5</v>
          </cell>
          <cell r="E255">
            <v>1</v>
          </cell>
          <cell r="F255" t="str">
            <v>본당</v>
          </cell>
          <cell r="H255">
            <v>10543</v>
          </cell>
          <cell r="J255">
            <v>9964</v>
          </cell>
          <cell r="L255">
            <v>22</v>
          </cell>
          <cell r="N255">
            <v>557</v>
          </cell>
        </row>
        <row r="256">
          <cell r="A256">
            <v>253</v>
          </cell>
          <cell r="B256" t="str">
            <v>도복장강관(D700)</v>
          </cell>
          <cell r="D256" t="str">
            <v>1수곡관5-37-30</v>
          </cell>
          <cell r="E256">
            <v>1</v>
          </cell>
          <cell r="F256" t="str">
            <v>본당</v>
          </cell>
          <cell r="H256">
            <v>52181</v>
          </cell>
          <cell r="J256">
            <v>39024</v>
          </cell>
          <cell r="L256">
            <v>1960</v>
          </cell>
          <cell r="N256">
            <v>11197</v>
          </cell>
        </row>
        <row r="257">
          <cell r="A257">
            <v>254</v>
          </cell>
          <cell r="B257" t="str">
            <v>도복장강관(D700)</v>
          </cell>
          <cell r="D257" t="str">
            <v>1수곡관22-30</v>
          </cell>
          <cell r="E257">
            <v>1</v>
          </cell>
          <cell r="F257" t="str">
            <v>본당</v>
          </cell>
          <cell r="H257">
            <v>52181</v>
          </cell>
          <cell r="J257">
            <v>39024</v>
          </cell>
          <cell r="L257">
            <v>1960</v>
          </cell>
          <cell r="N257">
            <v>11197</v>
          </cell>
        </row>
        <row r="258">
          <cell r="A258">
            <v>255</v>
          </cell>
          <cell r="B258" t="str">
            <v>도복장강관(D700)</v>
          </cell>
          <cell r="D258" t="str">
            <v>1수곡관45</v>
          </cell>
          <cell r="E258">
            <v>1</v>
          </cell>
          <cell r="F258" t="str">
            <v>본당</v>
          </cell>
          <cell r="H258">
            <v>50748</v>
          </cell>
          <cell r="J258">
            <v>37942</v>
          </cell>
          <cell r="L258">
            <v>1904</v>
          </cell>
          <cell r="N258">
            <v>10902</v>
          </cell>
        </row>
        <row r="259">
          <cell r="A259">
            <v>256</v>
          </cell>
          <cell r="B259" t="str">
            <v>도복장강관(D600)</v>
          </cell>
          <cell r="D259" t="str">
            <v>1수곡관11-15</v>
          </cell>
          <cell r="E259">
            <v>1</v>
          </cell>
          <cell r="F259" t="str">
            <v>본당</v>
          </cell>
          <cell r="H259">
            <v>44939</v>
          </cell>
          <cell r="J259">
            <v>33671</v>
          </cell>
          <cell r="L259">
            <v>1893</v>
          </cell>
          <cell r="N259">
            <v>9375</v>
          </cell>
        </row>
        <row r="260">
          <cell r="A260">
            <v>257</v>
          </cell>
          <cell r="B260" t="str">
            <v>도복장강관(D600)</v>
          </cell>
          <cell r="D260" t="str">
            <v>1수곡관22-30</v>
          </cell>
          <cell r="E260">
            <v>1</v>
          </cell>
          <cell r="F260" t="str">
            <v>본당</v>
          </cell>
          <cell r="H260">
            <v>44939</v>
          </cell>
          <cell r="J260">
            <v>33671</v>
          </cell>
          <cell r="L260">
            <v>1893</v>
          </cell>
          <cell r="N260">
            <v>9375</v>
          </cell>
        </row>
        <row r="261">
          <cell r="A261">
            <v>258</v>
          </cell>
          <cell r="B261" t="str">
            <v>도복장강관(D600)</v>
          </cell>
          <cell r="D261" t="str">
            <v>1수곡관45</v>
          </cell>
          <cell r="E261">
            <v>1</v>
          </cell>
          <cell r="F261" t="str">
            <v>본당</v>
          </cell>
          <cell r="H261">
            <v>43740</v>
          </cell>
          <cell r="J261">
            <v>32756</v>
          </cell>
          <cell r="L261">
            <v>1841</v>
          </cell>
          <cell r="N261">
            <v>9143</v>
          </cell>
        </row>
        <row r="262">
          <cell r="A262">
            <v>259</v>
          </cell>
          <cell r="B262" t="str">
            <v>1수편락관</v>
          </cell>
          <cell r="D262" t="str">
            <v>D1000*700</v>
          </cell>
          <cell r="E262">
            <v>1</v>
          </cell>
          <cell r="F262" t="str">
            <v>본당</v>
          </cell>
          <cell r="H262">
            <v>81730</v>
          </cell>
          <cell r="J262">
            <v>59401</v>
          </cell>
          <cell r="L262">
            <v>2924</v>
          </cell>
          <cell r="N262">
            <v>19405</v>
          </cell>
        </row>
        <row r="263">
          <cell r="A263">
            <v>260</v>
          </cell>
          <cell r="B263" t="str">
            <v>1수편락관</v>
          </cell>
          <cell r="D263" t="str">
            <v>D700*600</v>
          </cell>
          <cell r="E263">
            <v>1</v>
          </cell>
          <cell r="F263" t="str">
            <v>본당</v>
          </cell>
          <cell r="H263">
            <v>41743</v>
          </cell>
          <cell r="J263">
            <v>31219</v>
          </cell>
          <cell r="L263">
            <v>1567</v>
          </cell>
          <cell r="N263">
            <v>8957</v>
          </cell>
        </row>
        <row r="264">
          <cell r="A264">
            <v>261</v>
          </cell>
          <cell r="B264" t="str">
            <v>2악T형관</v>
          </cell>
          <cell r="D264" t="str">
            <v>1000A*200A</v>
          </cell>
          <cell r="E264">
            <v>1</v>
          </cell>
          <cell r="F264" t="str">
            <v>본당</v>
          </cell>
          <cell r="H264">
            <v>136108</v>
          </cell>
          <cell r="J264">
            <v>98911</v>
          </cell>
          <cell r="L264">
            <v>4869</v>
          </cell>
          <cell r="N264">
            <v>32328</v>
          </cell>
        </row>
        <row r="265">
          <cell r="A265">
            <v>262</v>
          </cell>
          <cell r="B265" t="str">
            <v>1악T형관</v>
          </cell>
          <cell r="D265" t="str">
            <v>700A*350A</v>
          </cell>
          <cell r="E265">
            <v>1</v>
          </cell>
          <cell r="F265" t="str">
            <v>본당</v>
          </cell>
          <cell r="H265">
            <v>52181</v>
          </cell>
          <cell r="J265">
            <v>39024</v>
          </cell>
          <cell r="L265">
            <v>1960</v>
          </cell>
          <cell r="N265">
            <v>11197</v>
          </cell>
        </row>
        <row r="266">
          <cell r="A266">
            <v>263</v>
          </cell>
          <cell r="B266" t="str">
            <v>2악T형관</v>
          </cell>
          <cell r="D266" t="str">
            <v>600A*100A</v>
          </cell>
          <cell r="E266">
            <v>1</v>
          </cell>
          <cell r="F266" t="str">
            <v>본당</v>
          </cell>
          <cell r="H266">
            <v>44939</v>
          </cell>
          <cell r="J266">
            <v>33671</v>
          </cell>
          <cell r="L266">
            <v>1893</v>
          </cell>
          <cell r="N266">
            <v>9375</v>
          </cell>
        </row>
        <row r="267">
          <cell r="A267">
            <v>264</v>
          </cell>
          <cell r="B267" t="str">
            <v>1악T형관</v>
          </cell>
          <cell r="D267" t="str">
            <v>600A*50A</v>
          </cell>
          <cell r="E267">
            <v>1</v>
          </cell>
          <cell r="F267" t="str">
            <v>본당</v>
          </cell>
          <cell r="H267">
            <v>44939</v>
          </cell>
          <cell r="J267">
            <v>33671</v>
          </cell>
          <cell r="L267">
            <v>1893</v>
          </cell>
          <cell r="N267">
            <v>9375</v>
          </cell>
        </row>
        <row r="268">
          <cell r="A268">
            <v>265</v>
          </cell>
          <cell r="B268" t="str">
            <v>급속공기밸브</v>
          </cell>
          <cell r="D268" t="str">
            <v>150A</v>
          </cell>
          <cell r="E268">
            <v>1</v>
          </cell>
          <cell r="F268" t="str">
            <v>개소</v>
          </cell>
          <cell r="H268">
            <v>92718</v>
          </cell>
          <cell r="J268">
            <v>92718</v>
          </cell>
          <cell r="L268">
            <v>0</v>
          </cell>
          <cell r="N268">
            <v>0</v>
          </cell>
        </row>
        <row r="269">
          <cell r="A269">
            <v>266</v>
          </cell>
          <cell r="B269" t="str">
            <v>급속공기밸브</v>
          </cell>
          <cell r="D269" t="str">
            <v>100A</v>
          </cell>
          <cell r="E269">
            <v>1</v>
          </cell>
          <cell r="F269" t="str">
            <v>개소</v>
          </cell>
          <cell r="H269">
            <v>84449</v>
          </cell>
          <cell r="J269">
            <v>84449</v>
          </cell>
          <cell r="L269">
            <v>0</v>
          </cell>
          <cell r="N269">
            <v>0</v>
          </cell>
        </row>
        <row r="270">
          <cell r="A270">
            <v>267</v>
          </cell>
          <cell r="B270" t="str">
            <v>급속공기밸브</v>
          </cell>
          <cell r="D270" t="str">
            <v>80A</v>
          </cell>
          <cell r="E270">
            <v>1</v>
          </cell>
          <cell r="F270" t="str">
            <v>개소</v>
          </cell>
          <cell r="H270">
            <v>79921</v>
          </cell>
          <cell r="J270">
            <v>79921</v>
          </cell>
          <cell r="L270">
            <v>0</v>
          </cell>
          <cell r="N270">
            <v>0</v>
          </cell>
        </row>
        <row r="271">
          <cell r="A271">
            <v>268</v>
          </cell>
          <cell r="B271" t="str">
            <v>제수밸브</v>
          </cell>
          <cell r="D271" t="str">
            <v>주철제,200A</v>
          </cell>
          <cell r="E271">
            <v>1</v>
          </cell>
          <cell r="F271" t="str">
            <v>개소</v>
          </cell>
          <cell r="H271">
            <v>74653</v>
          </cell>
          <cell r="J271">
            <v>43134</v>
          </cell>
          <cell r="L271">
            <v>8907</v>
          </cell>
          <cell r="N271">
            <v>22612</v>
          </cell>
        </row>
        <row r="272">
          <cell r="A272">
            <v>269</v>
          </cell>
          <cell r="B272" t="str">
            <v>제수밸브</v>
          </cell>
          <cell r="D272" t="str">
            <v>주철제,150A</v>
          </cell>
          <cell r="E272">
            <v>1</v>
          </cell>
          <cell r="F272" t="str">
            <v>개소</v>
          </cell>
          <cell r="H272">
            <v>65163</v>
          </cell>
          <cell r="J272">
            <v>36645</v>
          </cell>
          <cell r="L272">
            <v>8059</v>
          </cell>
          <cell r="N272">
            <v>20459</v>
          </cell>
        </row>
        <row r="273">
          <cell r="A273">
            <v>270</v>
          </cell>
          <cell r="B273" t="str">
            <v>제수밸브</v>
          </cell>
          <cell r="D273" t="str">
            <v>주철제,125A</v>
          </cell>
          <cell r="E273">
            <v>1</v>
          </cell>
          <cell r="F273" t="str">
            <v>개소</v>
          </cell>
          <cell r="H273">
            <v>53371</v>
          </cell>
          <cell r="J273">
            <v>29357</v>
          </cell>
          <cell r="L273">
            <v>6786</v>
          </cell>
          <cell r="N273">
            <v>17228</v>
          </cell>
        </row>
        <row r="274">
          <cell r="A274">
            <v>271</v>
          </cell>
          <cell r="B274" t="str">
            <v>제수밸브</v>
          </cell>
          <cell r="D274" t="str">
            <v>주철제,100A</v>
          </cell>
          <cell r="E274">
            <v>1</v>
          </cell>
          <cell r="F274" t="str">
            <v>개소</v>
          </cell>
          <cell r="H274">
            <v>53371</v>
          </cell>
          <cell r="J274">
            <v>29357</v>
          </cell>
          <cell r="L274">
            <v>6786</v>
          </cell>
          <cell r="N274">
            <v>17228</v>
          </cell>
        </row>
        <row r="275">
          <cell r="A275">
            <v>272</v>
          </cell>
          <cell r="B275" t="str">
            <v>제수밸브</v>
          </cell>
          <cell r="D275" t="str">
            <v>주철제,80A</v>
          </cell>
          <cell r="E275">
            <v>1</v>
          </cell>
          <cell r="F275" t="str">
            <v>개소</v>
          </cell>
          <cell r="H275">
            <v>53371</v>
          </cell>
          <cell r="J275">
            <v>29357</v>
          </cell>
          <cell r="L275">
            <v>6786</v>
          </cell>
          <cell r="N275">
            <v>17228</v>
          </cell>
        </row>
        <row r="276">
          <cell r="A276">
            <v>273</v>
          </cell>
          <cell r="B276" t="str">
            <v>제수밸브</v>
          </cell>
          <cell r="D276" t="str">
            <v>주철제,75A</v>
          </cell>
          <cell r="E276">
            <v>1</v>
          </cell>
          <cell r="F276" t="str">
            <v>개소</v>
          </cell>
          <cell r="H276">
            <v>53371</v>
          </cell>
          <cell r="J276">
            <v>29357</v>
          </cell>
          <cell r="L276">
            <v>6786</v>
          </cell>
          <cell r="N276">
            <v>17228</v>
          </cell>
        </row>
        <row r="277">
          <cell r="A277">
            <v>274</v>
          </cell>
          <cell r="B277" t="str">
            <v>제수밸브</v>
          </cell>
          <cell r="D277" t="str">
            <v>주철제,50A</v>
          </cell>
          <cell r="E277">
            <v>1</v>
          </cell>
          <cell r="F277" t="str">
            <v>개소</v>
          </cell>
          <cell r="H277">
            <v>53371</v>
          </cell>
          <cell r="J277">
            <v>29357</v>
          </cell>
          <cell r="L277">
            <v>6786</v>
          </cell>
          <cell r="N277">
            <v>17228</v>
          </cell>
        </row>
        <row r="278">
          <cell r="A278">
            <v>275</v>
          </cell>
          <cell r="B278" t="str">
            <v>유량계(프로펠라)</v>
          </cell>
          <cell r="D278" t="str">
            <v>600A</v>
          </cell>
          <cell r="E278">
            <v>1</v>
          </cell>
          <cell r="F278" t="str">
            <v>개소</v>
          </cell>
          <cell r="H278">
            <v>10500000</v>
          </cell>
          <cell r="J278">
            <v>500000</v>
          </cell>
          <cell r="L278">
            <v>10000000</v>
          </cell>
          <cell r="N278">
            <v>0</v>
          </cell>
        </row>
        <row r="279">
          <cell r="A279">
            <v>276</v>
          </cell>
          <cell r="B279" t="str">
            <v>유량계(프로펠라)</v>
          </cell>
          <cell r="D279" t="str">
            <v>350A</v>
          </cell>
          <cell r="E279">
            <v>1</v>
          </cell>
          <cell r="F279" t="str">
            <v>개소</v>
          </cell>
          <cell r="H279">
            <v>6510000</v>
          </cell>
          <cell r="J279">
            <v>310000</v>
          </cell>
          <cell r="L279">
            <v>6200000</v>
          </cell>
          <cell r="N279">
            <v>0</v>
          </cell>
        </row>
        <row r="280">
          <cell r="A280">
            <v>277</v>
          </cell>
          <cell r="B280" t="str">
            <v>버터플라이밸브</v>
          </cell>
          <cell r="D280" t="str">
            <v>수평형,600A</v>
          </cell>
          <cell r="E280">
            <v>1</v>
          </cell>
          <cell r="F280" t="str">
            <v>개소</v>
          </cell>
          <cell r="H280">
            <v>340149</v>
          </cell>
          <cell r="J280">
            <v>299624</v>
          </cell>
          <cell r="L280">
            <v>11452</v>
          </cell>
          <cell r="N280">
            <v>29073</v>
          </cell>
        </row>
        <row r="281">
          <cell r="A281">
            <v>278</v>
          </cell>
          <cell r="B281" t="str">
            <v>버터플라이밸브</v>
          </cell>
          <cell r="D281" t="str">
            <v>수직형,350A</v>
          </cell>
          <cell r="E281">
            <v>1</v>
          </cell>
          <cell r="F281" t="str">
            <v>개소</v>
          </cell>
          <cell r="H281">
            <v>265359</v>
          </cell>
          <cell r="J281">
            <v>230838</v>
          </cell>
          <cell r="L281">
            <v>9755</v>
          </cell>
          <cell r="N281">
            <v>24766</v>
          </cell>
        </row>
        <row r="282">
          <cell r="A282">
            <v>279</v>
          </cell>
          <cell r="B282" t="str">
            <v>신축관(드레서형)</v>
          </cell>
          <cell r="D282" t="str">
            <v>D1000</v>
          </cell>
          <cell r="E282">
            <v>1</v>
          </cell>
          <cell r="F282" t="str">
            <v>본당</v>
          </cell>
          <cell r="H282">
            <v>68220</v>
          </cell>
          <cell r="J282">
            <v>49592</v>
          </cell>
          <cell r="L282">
            <v>2442</v>
          </cell>
          <cell r="N282">
            <v>16186</v>
          </cell>
        </row>
        <row r="283">
          <cell r="A283">
            <v>280</v>
          </cell>
          <cell r="B283" t="str">
            <v>신축관(드레서형)</v>
          </cell>
          <cell r="D283" t="str">
            <v>D700</v>
          </cell>
          <cell r="E283">
            <v>1</v>
          </cell>
          <cell r="F283" t="str">
            <v>본당</v>
          </cell>
          <cell r="H283">
            <v>34842</v>
          </cell>
          <cell r="J283">
            <v>26063</v>
          </cell>
          <cell r="L283">
            <v>1308</v>
          </cell>
          <cell r="N283">
            <v>7471</v>
          </cell>
        </row>
        <row r="284">
          <cell r="A284">
            <v>281</v>
          </cell>
          <cell r="B284" t="str">
            <v>신축관(드레서형)</v>
          </cell>
          <cell r="D284" t="str">
            <v>D600</v>
          </cell>
          <cell r="E284">
            <v>1</v>
          </cell>
          <cell r="F284" t="str">
            <v>본당</v>
          </cell>
          <cell r="H284">
            <v>18320</v>
          </cell>
          <cell r="J284">
            <v>13731</v>
          </cell>
          <cell r="L284">
            <v>771</v>
          </cell>
          <cell r="N284">
            <v>3818</v>
          </cell>
        </row>
        <row r="285">
          <cell r="A285">
            <v>282</v>
          </cell>
          <cell r="B285" t="str">
            <v>신축관(드레서형)</v>
          </cell>
          <cell r="D285" t="str">
            <v>D350</v>
          </cell>
          <cell r="E285">
            <v>1</v>
          </cell>
          <cell r="F285" t="str">
            <v>본당</v>
          </cell>
          <cell r="H285">
            <v>9678</v>
          </cell>
          <cell r="J285">
            <v>6910</v>
          </cell>
          <cell r="L285">
            <v>554</v>
          </cell>
          <cell r="N285">
            <v>2214</v>
          </cell>
        </row>
        <row r="286">
          <cell r="A286">
            <v>283</v>
          </cell>
          <cell r="B286" t="str">
            <v>신축관(벨로우즈형)</v>
          </cell>
          <cell r="D286" t="str">
            <v>700A</v>
          </cell>
          <cell r="E286">
            <v>1</v>
          </cell>
          <cell r="F286" t="str">
            <v>본당</v>
          </cell>
          <cell r="H286">
            <v>34842</v>
          </cell>
          <cell r="J286">
            <v>26063</v>
          </cell>
          <cell r="L286">
            <v>1308</v>
          </cell>
          <cell r="N286">
            <v>7471</v>
          </cell>
        </row>
        <row r="287">
          <cell r="A287">
            <v>284</v>
          </cell>
          <cell r="B287" t="str">
            <v>신축관(벨로우즈형)</v>
          </cell>
          <cell r="D287" t="str">
            <v>600A</v>
          </cell>
          <cell r="E287">
            <v>1</v>
          </cell>
          <cell r="F287" t="str">
            <v>본당</v>
          </cell>
          <cell r="H287">
            <v>30005</v>
          </cell>
          <cell r="J287">
            <v>22486</v>
          </cell>
          <cell r="L287">
            <v>1264</v>
          </cell>
          <cell r="N287">
            <v>6255</v>
          </cell>
        </row>
        <row r="288">
          <cell r="A288">
            <v>285</v>
          </cell>
          <cell r="B288" t="str">
            <v>강관접합</v>
          </cell>
          <cell r="D288" t="str">
            <v>D1000</v>
          </cell>
          <cell r="E288">
            <v>1</v>
          </cell>
          <cell r="F288" t="str">
            <v>개소</v>
          </cell>
          <cell r="H288">
            <v>518426</v>
          </cell>
          <cell r="J288">
            <v>403383</v>
          </cell>
          <cell r="L288">
            <v>92323</v>
          </cell>
          <cell r="N288">
            <v>22720</v>
          </cell>
        </row>
        <row r="289">
          <cell r="A289">
            <v>286</v>
          </cell>
          <cell r="B289" t="str">
            <v>강관접합</v>
          </cell>
          <cell r="D289" t="str">
            <v>D800</v>
          </cell>
          <cell r="E289">
            <v>1</v>
          </cell>
          <cell r="F289" t="str">
            <v>개소</v>
          </cell>
          <cell r="H289">
            <v>341520</v>
          </cell>
          <cell r="J289">
            <v>270788</v>
          </cell>
          <cell r="L289">
            <v>59394</v>
          </cell>
          <cell r="N289">
            <v>11338</v>
          </cell>
        </row>
        <row r="290">
          <cell r="A290">
            <v>287</v>
          </cell>
          <cell r="B290" t="str">
            <v>강관접합</v>
          </cell>
          <cell r="D290" t="str">
            <v>D700</v>
          </cell>
          <cell r="E290">
            <v>1</v>
          </cell>
          <cell r="F290" t="str">
            <v>개소</v>
          </cell>
          <cell r="H290">
            <v>253626</v>
          </cell>
          <cell r="J290">
            <v>202462</v>
          </cell>
          <cell r="L290">
            <v>43766</v>
          </cell>
          <cell r="N290">
            <v>7398</v>
          </cell>
        </row>
        <row r="291">
          <cell r="A291">
            <v>288</v>
          </cell>
          <cell r="B291" t="str">
            <v>강관접합</v>
          </cell>
          <cell r="D291" t="str">
            <v>D600</v>
          </cell>
          <cell r="E291">
            <v>1</v>
          </cell>
          <cell r="F291" t="str">
            <v>개소</v>
          </cell>
          <cell r="H291">
            <v>198147</v>
          </cell>
          <cell r="J291">
            <v>154051</v>
          </cell>
          <cell r="L291">
            <v>37573</v>
          </cell>
          <cell r="N291">
            <v>6523</v>
          </cell>
        </row>
        <row r="292">
          <cell r="A292">
            <v>289</v>
          </cell>
          <cell r="B292" t="str">
            <v>강관접합</v>
          </cell>
          <cell r="D292" t="str">
            <v>D500</v>
          </cell>
          <cell r="E292">
            <v>1</v>
          </cell>
          <cell r="F292" t="str">
            <v>개소</v>
          </cell>
          <cell r="H292">
            <v>124185</v>
          </cell>
          <cell r="J292">
            <v>91387</v>
          </cell>
          <cell r="L292">
            <v>27102</v>
          </cell>
          <cell r="N292">
            <v>5696</v>
          </cell>
        </row>
        <row r="293">
          <cell r="A293">
            <v>290</v>
          </cell>
          <cell r="B293" t="str">
            <v>강관접합</v>
          </cell>
          <cell r="D293" t="str">
            <v>D400</v>
          </cell>
          <cell r="E293">
            <v>1</v>
          </cell>
          <cell r="F293" t="str">
            <v>개소</v>
          </cell>
          <cell r="H293">
            <v>102753</v>
          </cell>
          <cell r="J293">
            <v>77469</v>
          </cell>
          <cell r="L293">
            <v>21048</v>
          </cell>
          <cell r="N293">
            <v>4236</v>
          </cell>
        </row>
        <row r="294">
          <cell r="A294">
            <v>291</v>
          </cell>
          <cell r="B294" t="str">
            <v>강관접합</v>
          </cell>
          <cell r="D294" t="str">
            <v>D200</v>
          </cell>
          <cell r="E294">
            <v>1</v>
          </cell>
          <cell r="F294" t="str">
            <v>개소</v>
          </cell>
          <cell r="H294">
            <v>74846</v>
          </cell>
          <cell r="J294">
            <v>61028</v>
          </cell>
          <cell r="L294">
            <v>12403</v>
          </cell>
          <cell r="N294">
            <v>1415</v>
          </cell>
        </row>
        <row r="295">
          <cell r="A295">
            <v>292</v>
          </cell>
          <cell r="B295" t="str">
            <v>강관접합</v>
          </cell>
          <cell r="D295" t="str">
            <v>D125</v>
          </cell>
          <cell r="E295">
            <v>1</v>
          </cell>
          <cell r="F295" t="str">
            <v>개소</v>
          </cell>
          <cell r="H295">
            <v>44199</v>
          </cell>
          <cell r="J295">
            <v>41495</v>
          </cell>
          <cell r="L295">
            <v>1970</v>
          </cell>
          <cell r="N295">
            <v>734</v>
          </cell>
        </row>
        <row r="296">
          <cell r="A296">
            <v>293</v>
          </cell>
          <cell r="B296" t="str">
            <v>강관접합</v>
          </cell>
          <cell r="D296" t="str">
            <v>D75</v>
          </cell>
          <cell r="E296">
            <v>1</v>
          </cell>
          <cell r="F296" t="str">
            <v>개소</v>
          </cell>
          <cell r="H296">
            <v>40052</v>
          </cell>
          <cell r="J296">
            <v>38252</v>
          </cell>
          <cell r="L296">
            <v>1309</v>
          </cell>
          <cell r="N296">
            <v>491</v>
          </cell>
        </row>
        <row r="297">
          <cell r="A297">
            <v>294</v>
          </cell>
          <cell r="B297" t="str">
            <v>플랜지접합</v>
          </cell>
          <cell r="D297" t="str">
            <v>D1000</v>
          </cell>
          <cell r="E297">
            <v>1</v>
          </cell>
          <cell r="F297" t="str">
            <v>개소</v>
          </cell>
          <cell r="H297">
            <v>253551</v>
          </cell>
          <cell r="J297">
            <v>48270</v>
          </cell>
          <cell r="L297">
            <v>203833</v>
          </cell>
          <cell r="N297">
            <v>1448</v>
          </cell>
        </row>
        <row r="298">
          <cell r="A298">
            <v>295</v>
          </cell>
          <cell r="B298" t="str">
            <v>플랜지접합</v>
          </cell>
          <cell r="D298" t="str">
            <v>D800</v>
          </cell>
          <cell r="E298">
            <v>1</v>
          </cell>
          <cell r="F298" t="str">
            <v>개소</v>
          </cell>
          <cell r="H298">
            <v>167726</v>
          </cell>
          <cell r="J298">
            <v>32911</v>
          </cell>
          <cell r="L298">
            <v>133828</v>
          </cell>
          <cell r="N298">
            <v>987</v>
          </cell>
        </row>
        <row r="299">
          <cell r="A299">
            <v>296</v>
          </cell>
          <cell r="B299" t="str">
            <v>플랜지접합</v>
          </cell>
          <cell r="D299" t="str">
            <v>D700</v>
          </cell>
          <cell r="E299">
            <v>1</v>
          </cell>
          <cell r="F299" t="str">
            <v>개소</v>
          </cell>
          <cell r="H299">
            <v>136987</v>
          </cell>
          <cell r="J299">
            <v>30717</v>
          </cell>
          <cell r="L299">
            <v>105349</v>
          </cell>
          <cell r="N299">
            <v>921</v>
          </cell>
        </row>
        <row r="300">
          <cell r="A300">
            <v>297</v>
          </cell>
          <cell r="B300" t="str">
            <v>플랜지접합</v>
          </cell>
          <cell r="D300" t="str">
            <v>D600</v>
          </cell>
          <cell r="E300">
            <v>1</v>
          </cell>
          <cell r="F300" t="str">
            <v>개소</v>
          </cell>
          <cell r="H300">
            <v>112786</v>
          </cell>
          <cell r="J300">
            <v>25232</v>
          </cell>
          <cell r="L300">
            <v>86798</v>
          </cell>
          <cell r="N300">
            <v>756</v>
          </cell>
        </row>
        <row r="301">
          <cell r="A301">
            <v>298</v>
          </cell>
          <cell r="B301" t="str">
            <v>플랜지접합</v>
          </cell>
          <cell r="D301" t="str">
            <v>D500</v>
          </cell>
          <cell r="E301">
            <v>1</v>
          </cell>
          <cell r="F301" t="str">
            <v>개소</v>
          </cell>
          <cell r="H301">
            <v>72973</v>
          </cell>
          <cell r="J301">
            <v>24134</v>
          </cell>
          <cell r="L301">
            <v>48115</v>
          </cell>
          <cell r="N301">
            <v>724</v>
          </cell>
        </row>
        <row r="302">
          <cell r="A302">
            <v>299</v>
          </cell>
          <cell r="B302" t="str">
            <v>플랜지접합</v>
          </cell>
          <cell r="D302" t="str">
            <v>D400</v>
          </cell>
          <cell r="E302">
            <v>1</v>
          </cell>
          <cell r="F302" t="str">
            <v>개소</v>
          </cell>
          <cell r="H302">
            <v>56238</v>
          </cell>
          <cell r="J302">
            <v>19746</v>
          </cell>
          <cell r="L302">
            <v>35900</v>
          </cell>
          <cell r="N302">
            <v>592</v>
          </cell>
        </row>
        <row r="303">
          <cell r="A303">
            <v>300</v>
          </cell>
          <cell r="B303" t="str">
            <v>플랜지접합</v>
          </cell>
          <cell r="D303" t="str">
            <v>D350</v>
          </cell>
          <cell r="E303">
            <v>1</v>
          </cell>
          <cell r="F303" t="str">
            <v>개소</v>
          </cell>
          <cell r="H303">
            <v>44362</v>
          </cell>
          <cell r="J303">
            <v>18649</v>
          </cell>
          <cell r="L303">
            <v>25154</v>
          </cell>
          <cell r="N303">
            <v>559</v>
          </cell>
        </row>
        <row r="304">
          <cell r="A304">
            <v>301</v>
          </cell>
          <cell r="B304" t="str">
            <v>플랜지접합</v>
          </cell>
          <cell r="D304" t="str">
            <v>D200</v>
          </cell>
          <cell r="E304">
            <v>1</v>
          </cell>
          <cell r="F304" t="str">
            <v>개소</v>
          </cell>
          <cell r="H304">
            <v>26292</v>
          </cell>
          <cell r="J304">
            <v>14261</v>
          </cell>
          <cell r="L304">
            <v>11604</v>
          </cell>
          <cell r="N304">
            <v>427</v>
          </cell>
        </row>
        <row r="305">
          <cell r="A305">
            <v>302</v>
          </cell>
          <cell r="B305" t="str">
            <v>플랜지접합</v>
          </cell>
          <cell r="D305" t="str">
            <v>D150</v>
          </cell>
          <cell r="E305">
            <v>1</v>
          </cell>
          <cell r="F305" t="str">
            <v>개소</v>
          </cell>
          <cell r="H305">
            <v>25104</v>
          </cell>
          <cell r="J305">
            <v>13164</v>
          </cell>
          <cell r="L305">
            <v>11546</v>
          </cell>
          <cell r="N305">
            <v>394</v>
          </cell>
        </row>
        <row r="306">
          <cell r="A306">
            <v>303</v>
          </cell>
          <cell r="B306" t="str">
            <v>플랜지접합</v>
          </cell>
          <cell r="D306" t="str">
            <v>D125</v>
          </cell>
          <cell r="E306">
            <v>1</v>
          </cell>
          <cell r="F306" t="str">
            <v>개소</v>
          </cell>
          <cell r="H306">
            <v>20486</v>
          </cell>
          <cell r="J306">
            <v>13164</v>
          </cell>
          <cell r="L306">
            <v>6928</v>
          </cell>
          <cell r="N306">
            <v>394</v>
          </cell>
        </row>
        <row r="307">
          <cell r="A307">
            <v>304</v>
          </cell>
          <cell r="B307" t="str">
            <v>플랜지접합</v>
          </cell>
          <cell r="D307" t="str">
            <v>D100</v>
          </cell>
          <cell r="E307">
            <v>1</v>
          </cell>
          <cell r="F307" t="str">
            <v>개소</v>
          </cell>
          <cell r="H307">
            <v>18945</v>
          </cell>
          <cell r="J307">
            <v>12067</v>
          </cell>
          <cell r="L307">
            <v>6516</v>
          </cell>
          <cell r="N307">
            <v>362</v>
          </cell>
        </row>
        <row r="308">
          <cell r="A308">
            <v>305</v>
          </cell>
          <cell r="B308" t="str">
            <v>플랜지접합</v>
          </cell>
          <cell r="D308" t="str">
            <v>D80</v>
          </cell>
          <cell r="E308">
            <v>1</v>
          </cell>
          <cell r="F308" t="str">
            <v>개소</v>
          </cell>
          <cell r="H308">
            <v>12865</v>
          </cell>
          <cell r="J308">
            <v>6581</v>
          </cell>
          <cell r="L308">
            <v>6087</v>
          </cell>
          <cell r="N308">
            <v>197</v>
          </cell>
        </row>
        <row r="309">
          <cell r="A309">
            <v>306</v>
          </cell>
          <cell r="B309" t="str">
            <v>플랜지접합</v>
          </cell>
          <cell r="D309" t="str">
            <v>D75</v>
          </cell>
          <cell r="E309">
            <v>1</v>
          </cell>
          <cell r="F309" t="str">
            <v>개소</v>
          </cell>
          <cell r="H309">
            <v>9706</v>
          </cell>
          <cell r="J309">
            <v>5484</v>
          </cell>
          <cell r="L309">
            <v>4058</v>
          </cell>
          <cell r="N309">
            <v>164</v>
          </cell>
        </row>
        <row r="310">
          <cell r="A310">
            <v>307</v>
          </cell>
          <cell r="B310" t="str">
            <v>플랜지접합</v>
          </cell>
          <cell r="D310" t="str">
            <v>D50</v>
          </cell>
          <cell r="E310">
            <v>1</v>
          </cell>
          <cell r="F310" t="str">
            <v>개소</v>
          </cell>
          <cell r="H310">
            <v>9706</v>
          </cell>
          <cell r="J310">
            <v>5484</v>
          </cell>
          <cell r="L310">
            <v>4058</v>
          </cell>
          <cell r="N310">
            <v>164</v>
          </cell>
        </row>
        <row r="311">
          <cell r="A311">
            <v>308</v>
          </cell>
          <cell r="B311" t="str">
            <v>PE관부설접합</v>
          </cell>
          <cell r="D311" t="str">
            <v>D500</v>
          </cell>
          <cell r="E311">
            <v>1</v>
          </cell>
          <cell r="F311" t="str">
            <v>본당</v>
          </cell>
          <cell r="H311">
            <v>129809</v>
          </cell>
          <cell r="J311">
            <v>94090</v>
          </cell>
          <cell r="L311">
            <v>10837</v>
          </cell>
          <cell r="N311">
            <v>24882</v>
          </cell>
        </row>
        <row r="312">
          <cell r="A312">
            <v>309</v>
          </cell>
          <cell r="B312" t="str">
            <v>PE관부설접합</v>
          </cell>
          <cell r="D312" t="str">
            <v>D400</v>
          </cell>
          <cell r="E312">
            <v>1</v>
          </cell>
          <cell r="F312" t="str">
            <v>본당</v>
          </cell>
          <cell r="H312">
            <v>108004</v>
          </cell>
          <cell r="J312">
            <v>81046</v>
          </cell>
          <cell r="L312">
            <v>9272</v>
          </cell>
          <cell r="N312">
            <v>17686</v>
          </cell>
        </row>
        <row r="313">
          <cell r="A313">
            <v>310</v>
          </cell>
          <cell r="B313" t="str">
            <v>PE관부설접합</v>
          </cell>
          <cell r="D313" t="str">
            <v>D350</v>
          </cell>
          <cell r="E313">
            <v>1</v>
          </cell>
          <cell r="F313" t="str">
            <v>본당</v>
          </cell>
          <cell r="H313">
            <v>97242</v>
          </cell>
          <cell r="J313">
            <v>74012</v>
          </cell>
          <cell r="L313">
            <v>8425</v>
          </cell>
          <cell r="N313">
            <v>14805</v>
          </cell>
        </row>
        <row r="314">
          <cell r="A314">
            <v>311</v>
          </cell>
          <cell r="B314" t="str">
            <v>PE관부설접합</v>
          </cell>
          <cell r="D314" t="str">
            <v>D200</v>
          </cell>
          <cell r="E314">
            <v>1</v>
          </cell>
          <cell r="F314" t="str">
            <v>본당</v>
          </cell>
          <cell r="H314">
            <v>67778</v>
          </cell>
          <cell r="J314">
            <v>55774</v>
          </cell>
          <cell r="L314">
            <v>5344</v>
          </cell>
          <cell r="N314">
            <v>6660</v>
          </cell>
        </row>
        <row r="315">
          <cell r="A315">
            <v>312</v>
          </cell>
          <cell r="B315" t="str">
            <v>PE관부설접합</v>
          </cell>
          <cell r="D315" t="str">
            <v>D150</v>
          </cell>
          <cell r="E315">
            <v>1</v>
          </cell>
          <cell r="F315" t="str">
            <v>본당</v>
          </cell>
          <cell r="H315">
            <v>49009</v>
          </cell>
          <cell r="J315">
            <v>39929</v>
          </cell>
          <cell r="L315">
            <v>4301</v>
          </cell>
          <cell r="N315">
            <v>4779</v>
          </cell>
        </row>
        <row r="316">
          <cell r="A316">
            <v>313</v>
          </cell>
          <cell r="B316" t="str">
            <v>PE관부설접합</v>
          </cell>
          <cell r="D316" t="str">
            <v>D125</v>
          </cell>
          <cell r="E316">
            <v>1</v>
          </cell>
          <cell r="F316" t="str">
            <v>본당</v>
          </cell>
          <cell r="H316">
            <v>45284</v>
          </cell>
          <cell r="J316">
            <v>37152</v>
          </cell>
          <cell r="L316">
            <v>4040</v>
          </cell>
          <cell r="N316">
            <v>4092</v>
          </cell>
        </row>
        <row r="317">
          <cell r="A317">
            <v>314</v>
          </cell>
          <cell r="B317" t="str">
            <v>PE관부설접합</v>
          </cell>
          <cell r="D317" t="str">
            <v>D100</v>
          </cell>
          <cell r="E317">
            <v>1</v>
          </cell>
          <cell r="F317" t="str">
            <v>본당</v>
          </cell>
          <cell r="H317">
            <v>37929</v>
          </cell>
          <cell r="J317">
            <v>31088</v>
          </cell>
          <cell r="L317">
            <v>3361</v>
          </cell>
          <cell r="N317">
            <v>3480</v>
          </cell>
        </row>
        <row r="318">
          <cell r="A318">
            <v>315</v>
          </cell>
          <cell r="B318" t="str">
            <v>PE관부설접합</v>
          </cell>
          <cell r="D318" t="str">
            <v>D75</v>
          </cell>
          <cell r="E318">
            <v>1</v>
          </cell>
          <cell r="F318" t="str">
            <v>본당</v>
          </cell>
          <cell r="H318">
            <v>31018</v>
          </cell>
          <cell r="J318">
            <v>25631</v>
          </cell>
          <cell r="L318">
            <v>2772</v>
          </cell>
          <cell r="N318">
            <v>2615</v>
          </cell>
        </row>
        <row r="319">
          <cell r="A319">
            <v>316</v>
          </cell>
          <cell r="B319" t="str">
            <v>PE관부설접합</v>
          </cell>
          <cell r="D319" t="str">
            <v>D50</v>
          </cell>
          <cell r="E319">
            <v>1</v>
          </cell>
          <cell r="F319" t="str">
            <v>본당</v>
          </cell>
          <cell r="H319">
            <v>15874</v>
          </cell>
          <cell r="J319">
            <v>13137</v>
          </cell>
          <cell r="L319">
            <v>1407</v>
          </cell>
          <cell r="N319">
            <v>1330</v>
          </cell>
        </row>
        <row r="320">
          <cell r="A320">
            <v>317</v>
          </cell>
        </row>
        <row r="321">
          <cell r="A321">
            <v>318</v>
          </cell>
        </row>
        <row r="322">
          <cell r="A322">
            <v>319</v>
          </cell>
          <cell r="B322" t="str">
            <v>평 야 부 자 재 단 가 표 일 람 표</v>
          </cell>
        </row>
        <row r="323">
          <cell r="A323">
            <v>320</v>
          </cell>
          <cell r="B323" t="str">
            <v>종  별</v>
          </cell>
          <cell r="D323" t="str">
            <v>재료 또는</v>
          </cell>
          <cell r="E323" t="str">
            <v>원  수</v>
          </cell>
          <cell r="F323" t="str">
            <v>단위</v>
          </cell>
          <cell r="G323" t="str">
            <v>총    액</v>
          </cell>
          <cell r="I323" t="str">
            <v>노 무 비</v>
          </cell>
          <cell r="K323" t="str">
            <v>재 료 비</v>
          </cell>
          <cell r="M323" t="str">
            <v>경    비</v>
          </cell>
          <cell r="O323" t="str">
            <v>비고</v>
          </cell>
        </row>
        <row r="324">
          <cell r="A324">
            <v>321</v>
          </cell>
          <cell r="D324" t="str">
            <v>규격</v>
          </cell>
          <cell r="G324" t="str">
            <v>단가</v>
          </cell>
          <cell r="H324" t="str">
            <v>금 액</v>
          </cell>
          <cell r="I324" t="str">
            <v>단가</v>
          </cell>
          <cell r="J324" t="str">
            <v>금 액</v>
          </cell>
          <cell r="K324" t="str">
            <v>단가</v>
          </cell>
          <cell r="L324" t="str">
            <v>금 액</v>
          </cell>
          <cell r="M324" t="str">
            <v>단가</v>
          </cell>
          <cell r="N324" t="str">
            <v>금 액</v>
          </cell>
        </row>
        <row r="325">
          <cell r="A325">
            <v>322</v>
          </cell>
          <cell r="B325" t="str">
            <v>1. 시 멘 트</v>
          </cell>
          <cell r="E325">
            <v>1</v>
          </cell>
          <cell r="F325" t="str">
            <v>Kg</v>
          </cell>
          <cell r="H325">
            <v>37.293999999999997</v>
          </cell>
          <cell r="J325">
            <v>16.800999999999998</v>
          </cell>
          <cell r="L325">
            <v>0.47899999999999998</v>
          </cell>
          <cell r="N325">
            <v>20.013999999999999</v>
          </cell>
        </row>
        <row r="326">
          <cell r="A326">
            <v>323</v>
          </cell>
          <cell r="B326" t="str">
            <v>2. 철    근</v>
          </cell>
          <cell r="E326">
            <v>1</v>
          </cell>
          <cell r="F326" t="str">
            <v>Kg</v>
          </cell>
          <cell r="H326">
            <v>33.777999999999999</v>
          </cell>
          <cell r="J326">
            <v>14.468999999999999</v>
          </cell>
          <cell r="L326">
            <v>0.47899999999999998</v>
          </cell>
          <cell r="N326">
            <v>18.829999999999998</v>
          </cell>
        </row>
        <row r="327">
          <cell r="A327">
            <v>324</v>
          </cell>
          <cell r="B327" t="str">
            <v>3. 모    래</v>
          </cell>
          <cell r="E327">
            <v>1</v>
          </cell>
          <cell r="F327" t="str">
            <v>ton</v>
          </cell>
          <cell r="H327">
            <v>14226</v>
          </cell>
          <cell r="J327">
            <v>7413</v>
          </cell>
          <cell r="L327">
            <v>3592</v>
          </cell>
          <cell r="N327">
            <v>3221</v>
          </cell>
        </row>
        <row r="328">
          <cell r="A328">
            <v>325</v>
          </cell>
          <cell r="B328" t="str">
            <v>4. 자    갈</v>
          </cell>
          <cell r="D328" t="str">
            <v xml:space="preserve"> 0 - 40</v>
          </cell>
          <cell r="E328">
            <v>1</v>
          </cell>
          <cell r="F328" t="str">
            <v>ton</v>
          </cell>
          <cell r="H328">
            <v>15043</v>
          </cell>
          <cell r="J328">
            <v>8152</v>
          </cell>
          <cell r="L328">
            <v>3622</v>
          </cell>
          <cell r="N328">
            <v>3269</v>
          </cell>
        </row>
        <row r="329">
          <cell r="A329">
            <v>326</v>
          </cell>
          <cell r="B329" t="str">
            <v>5. 목    재</v>
          </cell>
          <cell r="D329" t="str">
            <v>제재목</v>
          </cell>
          <cell r="E329">
            <v>1</v>
          </cell>
          <cell r="F329" t="str">
            <v>㎥</v>
          </cell>
          <cell r="H329">
            <v>12751</v>
          </cell>
          <cell r="J329">
            <v>9572</v>
          </cell>
          <cell r="L329">
            <v>1153</v>
          </cell>
          <cell r="N329">
            <v>2026</v>
          </cell>
        </row>
        <row r="330">
          <cell r="A330">
            <v>327</v>
          </cell>
          <cell r="B330" t="str">
            <v>6. 기초모래</v>
          </cell>
          <cell r="E330">
            <v>1</v>
          </cell>
          <cell r="F330" t="str">
            <v>㎥</v>
          </cell>
          <cell r="H330">
            <v>27472</v>
          </cell>
          <cell r="J330">
            <v>14592</v>
          </cell>
          <cell r="L330">
            <v>6791</v>
          </cell>
          <cell r="N330">
            <v>6089</v>
          </cell>
        </row>
        <row r="331">
          <cell r="A331">
            <v>328</v>
          </cell>
          <cell r="B331" t="str">
            <v>7. 철    재</v>
          </cell>
          <cell r="E331">
            <v>1</v>
          </cell>
          <cell r="F331" t="str">
            <v>Ton</v>
          </cell>
          <cell r="H331">
            <v>22081</v>
          </cell>
          <cell r="J331">
            <v>16981</v>
          </cell>
          <cell r="L331">
            <v>1762</v>
          </cell>
          <cell r="N331">
            <v>3338</v>
          </cell>
        </row>
        <row r="332">
          <cell r="A332">
            <v>329</v>
          </cell>
          <cell r="B332" t="str">
            <v>8. 뒷채움자갈</v>
          </cell>
          <cell r="E332">
            <v>1</v>
          </cell>
          <cell r="F332" t="str">
            <v>㎥</v>
          </cell>
          <cell r="H332">
            <v>24468</v>
          </cell>
          <cell r="J332">
            <v>13386</v>
          </cell>
          <cell r="L332">
            <v>5826</v>
          </cell>
          <cell r="N332">
            <v>5256</v>
          </cell>
        </row>
        <row r="333">
          <cell r="A333">
            <v>330</v>
          </cell>
          <cell r="B333" t="str">
            <v>9. 철근가공조립</v>
          </cell>
          <cell r="D333" t="str">
            <v>보통</v>
          </cell>
          <cell r="E333">
            <v>1</v>
          </cell>
          <cell r="F333" t="str">
            <v>Kg</v>
          </cell>
          <cell r="H333">
            <v>407.488</v>
          </cell>
          <cell r="J333">
            <v>385.78100000000001</v>
          </cell>
          <cell r="L333">
            <v>2.8769999999999998</v>
          </cell>
          <cell r="N333">
            <v>18.829999999999998</v>
          </cell>
        </row>
        <row r="334">
          <cell r="A334">
            <v>331</v>
          </cell>
          <cell r="B334" t="str">
            <v>10. 철근가공조립</v>
          </cell>
          <cell r="D334" t="str">
            <v>소형</v>
          </cell>
          <cell r="E334">
            <v>1</v>
          </cell>
          <cell r="F334" t="str">
            <v>Kg</v>
          </cell>
          <cell r="H334">
            <v>522.03399999999999</v>
          </cell>
          <cell r="J334">
            <v>500.327</v>
          </cell>
          <cell r="L334">
            <v>2.8769999999999998</v>
          </cell>
          <cell r="N334">
            <v>18.829999999999998</v>
          </cell>
        </row>
        <row r="335">
          <cell r="A335">
            <v>332</v>
          </cell>
          <cell r="B335" t="str">
            <v>11.도로자갈</v>
          </cell>
          <cell r="E335">
            <v>1</v>
          </cell>
          <cell r="F335" t="str">
            <v>㎥</v>
          </cell>
          <cell r="H335">
            <v>13063</v>
          </cell>
          <cell r="J335">
            <v>3239</v>
          </cell>
          <cell r="L335">
            <v>5198</v>
          </cell>
          <cell r="N335">
            <v>4626</v>
          </cell>
        </row>
        <row r="336">
          <cell r="A336">
            <v>333</v>
          </cell>
        </row>
        <row r="337">
          <cell r="A337">
            <v>334</v>
          </cell>
        </row>
        <row r="338">
          <cell r="A338">
            <v>335</v>
          </cell>
          <cell r="B338" t="str">
            <v xml:space="preserve"> 수 원 공 토 공 단 가 일 람 표</v>
          </cell>
        </row>
        <row r="339">
          <cell r="A339">
            <v>336</v>
          </cell>
          <cell r="B339" t="str">
            <v>종  별</v>
          </cell>
          <cell r="D339" t="str">
            <v>재료 또는</v>
          </cell>
          <cell r="E339" t="str">
            <v>원  수</v>
          </cell>
          <cell r="F339" t="str">
            <v>단위</v>
          </cell>
          <cell r="G339" t="str">
            <v>총    액</v>
          </cell>
          <cell r="I339" t="str">
            <v>노 무 비</v>
          </cell>
          <cell r="K339" t="str">
            <v>재 료 비</v>
          </cell>
          <cell r="M339" t="str">
            <v>경    비</v>
          </cell>
          <cell r="O339" t="str">
            <v>비고</v>
          </cell>
        </row>
        <row r="340">
          <cell r="A340">
            <v>337</v>
          </cell>
          <cell r="D340" t="str">
            <v>규격</v>
          </cell>
          <cell r="G340" t="str">
            <v>단가</v>
          </cell>
          <cell r="H340" t="str">
            <v>금 액</v>
          </cell>
          <cell r="I340" t="str">
            <v>단가</v>
          </cell>
          <cell r="J340" t="str">
            <v>금 액</v>
          </cell>
          <cell r="K340" t="str">
            <v>단가</v>
          </cell>
          <cell r="L340" t="str">
            <v>금 액</v>
          </cell>
          <cell r="M340" t="str">
            <v>단가</v>
          </cell>
          <cell r="N340" t="str">
            <v>금 액</v>
          </cell>
        </row>
        <row r="341">
          <cell r="A341">
            <v>338</v>
          </cell>
          <cell r="B341" t="str">
            <v>순성토</v>
          </cell>
          <cell r="D341" t="str">
            <v>백호1.0,덤프15</v>
          </cell>
          <cell r="E341">
            <v>1</v>
          </cell>
          <cell r="F341" t="str">
            <v>㎥</v>
          </cell>
          <cell r="H341">
            <v>1171</v>
          </cell>
          <cell r="J341">
            <v>322</v>
          </cell>
          <cell r="L341">
            <v>401</v>
          </cell>
          <cell r="N341">
            <v>448</v>
          </cell>
        </row>
        <row r="342">
          <cell r="A342">
            <v>339</v>
          </cell>
          <cell r="B342" t="str">
            <v>점토</v>
          </cell>
          <cell r="D342" t="str">
            <v>백호1.0,덤프15</v>
          </cell>
          <cell r="E342">
            <v>1</v>
          </cell>
          <cell r="F342" t="str">
            <v>㎥</v>
          </cell>
          <cell r="H342">
            <v>4352</v>
          </cell>
          <cell r="J342">
            <v>1125</v>
          </cell>
          <cell r="L342">
            <v>1636</v>
          </cell>
          <cell r="N342">
            <v>1591</v>
          </cell>
        </row>
        <row r="343">
          <cell r="A343">
            <v>340</v>
          </cell>
          <cell r="B343" t="str">
            <v>사석</v>
          </cell>
          <cell r="D343" t="str">
            <v>석재장</v>
          </cell>
          <cell r="E343">
            <v>1</v>
          </cell>
          <cell r="F343" t="str">
            <v>㎥</v>
          </cell>
          <cell r="H343">
            <v>9500</v>
          </cell>
          <cell r="J343">
            <v>2243</v>
          </cell>
          <cell r="L343">
            <v>3426</v>
          </cell>
          <cell r="N343">
            <v>3831</v>
          </cell>
        </row>
        <row r="344">
          <cell r="A344">
            <v>341</v>
          </cell>
          <cell r="B344" t="str">
            <v>휠타모래</v>
          </cell>
          <cell r="E344">
            <v>1</v>
          </cell>
          <cell r="F344" t="str">
            <v>㎥</v>
          </cell>
          <cell r="H344">
            <v>18112</v>
          </cell>
          <cell r="J344">
            <v>5352</v>
          </cell>
          <cell r="L344">
            <v>6681</v>
          </cell>
          <cell r="N344">
            <v>6079</v>
          </cell>
        </row>
        <row r="345">
          <cell r="A345">
            <v>342</v>
          </cell>
          <cell r="B345" t="str">
            <v>제당유용토(풍화암)</v>
          </cell>
          <cell r="D345" t="str">
            <v>덤프</v>
          </cell>
          <cell r="E345">
            <v>1</v>
          </cell>
          <cell r="F345" t="str">
            <v>㎥</v>
          </cell>
          <cell r="H345">
            <v>3407</v>
          </cell>
          <cell r="J345">
            <v>897</v>
          </cell>
          <cell r="L345">
            <v>1040</v>
          </cell>
          <cell r="N345">
            <v>1470</v>
          </cell>
        </row>
        <row r="346">
          <cell r="A346">
            <v>343</v>
          </cell>
          <cell r="B346" t="str">
            <v>뒷채움조약돌</v>
          </cell>
          <cell r="E346">
            <v>1</v>
          </cell>
          <cell r="F346" t="str">
            <v>㎥</v>
          </cell>
          <cell r="H346">
            <v>19693</v>
          </cell>
          <cell r="J346">
            <v>14672</v>
          </cell>
          <cell r="L346">
            <v>2568</v>
          </cell>
          <cell r="N346">
            <v>2453</v>
          </cell>
        </row>
        <row r="347">
          <cell r="A347">
            <v>344</v>
          </cell>
          <cell r="B347" t="str">
            <v>가체절헐기및쌓기</v>
          </cell>
          <cell r="D347" t="str">
            <v>도쟈19Ton</v>
          </cell>
          <cell r="E347">
            <v>1</v>
          </cell>
          <cell r="F347" t="str">
            <v>㎥</v>
          </cell>
          <cell r="H347">
            <v>1397</v>
          </cell>
          <cell r="J347">
            <v>394</v>
          </cell>
          <cell r="L347">
            <v>399</v>
          </cell>
          <cell r="N347">
            <v>604</v>
          </cell>
        </row>
        <row r="348">
          <cell r="A348">
            <v>345</v>
          </cell>
          <cell r="B348" t="str">
            <v>콤팩터다짐</v>
          </cell>
          <cell r="D348" t="str">
            <v>점,성토</v>
          </cell>
          <cell r="E348">
            <v>1</v>
          </cell>
          <cell r="F348" t="str">
            <v>㎥</v>
          </cell>
          <cell r="H348">
            <v>1925</v>
          </cell>
          <cell r="J348">
            <v>1718</v>
          </cell>
          <cell r="L348">
            <v>142</v>
          </cell>
          <cell r="N348">
            <v>65</v>
          </cell>
        </row>
        <row r="349">
          <cell r="A349">
            <v>346</v>
          </cell>
          <cell r="B349" t="str">
            <v>성토다짐</v>
          </cell>
          <cell r="D349" t="str">
            <v>도쟈12T+양족견인</v>
          </cell>
          <cell r="E349">
            <v>1</v>
          </cell>
          <cell r="F349" t="str">
            <v>㎥</v>
          </cell>
          <cell r="H349">
            <v>176</v>
          </cell>
          <cell r="J349">
            <v>54</v>
          </cell>
          <cell r="L349">
            <v>32</v>
          </cell>
          <cell r="N349">
            <v>90</v>
          </cell>
        </row>
        <row r="350">
          <cell r="A350">
            <v>347</v>
          </cell>
          <cell r="B350" t="str">
            <v>성토다짐</v>
          </cell>
          <cell r="D350" t="str">
            <v>양족식자주95%</v>
          </cell>
          <cell r="E350">
            <v>1</v>
          </cell>
          <cell r="F350" t="str">
            <v>㎥</v>
          </cell>
          <cell r="H350">
            <v>434</v>
          </cell>
          <cell r="J350">
            <v>72</v>
          </cell>
          <cell r="L350">
            <v>112</v>
          </cell>
          <cell r="N350">
            <v>250</v>
          </cell>
        </row>
        <row r="351">
          <cell r="A351">
            <v>348</v>
          </cell>
          <cell r="B351" t="str">
            <v>점토다짐</v>
          </cell>
          <cell r="D351" t="str">
            <v>양족식자주95%</v>
          </cell>
          <cell r="E351">
            <v>1</v>
          </cell>
          <cell r="F351" t="str">
            <v>㎥</v>
          </cell>
          <cell r="H351">
            <v>816</v>
          </cell>
          <cell r="J351">
            <v>135</v>
          </cell>
          <cell r="L351">
            <v>211</v>
          </cell>
          <cell r="N351">
            <v>470</v>
          </cell>
        </row>
        <row r="352">
          <cell r="A352">
            <v>349</v>
          </cell>
          <cell r="B352" t="str">
            <v>법면다짐</v>
          </cell>
          <cell r="D352" t="str">
            <v>진동콤팩터</v>
          </cell>
          <cell r="E352">
            <v>1</v>
          </cell>
          <cell r="F352" t="str">
            <v>㎡</v>
          </cell>
          <cell r="H352">
            <v>543</v>
          </cell>
          <cell r="J352">
            <v>194</v>
          </cell>
          <cell r="L352">
            <v>85</v>
          </cell>
          <cell r="N352">
            <v>264</v>
          </cell>
        </row>
        <row r="353">
          <cell r="A353">
            <v>350</v>
          </cell>
          <cell r="B353" t="str">
            <v>제당유용토(토사류)</v>
          </cell>
          <cell r="D353" t="str">
            <v>덤프</v>
          </cell>
          <cell r="E353">
            <v>1</v>
          </cell>
          <cell r="F353" t="str">
            <v>㎥</v>
          </cell>
          <cell r="H353">
            <v>1052</v>
          </cell>
          <cell r="J353">
            <v>287</v>
          </cell>
          <cell r="L353">
            <v>363</v>
          </cell>
          <cell r="N353">
            <v>402</v>
          </cell>
        </row>
        <row r="354">
          <cell r="A354">
            <v>351</v>
          </cell>
          <cell r="B354" t="str">
            <v>제당유용잡석</v>
          </cell>
          <cell r="E354">
            <v>1</v>
          </cell>
          <cell r="F354" t="str">
            <v>㎥</v>
          </cell>
          <cell r="H354">
            <v>6063</v>
          </cell>
          <cell r="J354">
            <v>1728</v>
          </cell>
          <cell r="L354">
            <v>1587</v>
          </cell>
          <cell r="N354">
            <v>2748</v>
          </cell>
        </row>
        <row r="355">
          <cell r="A355">
            <v>352</v>
          </cell>
          <cell r="B355" t="str">
            <v>노견토</v>
          </cell>
          <cell r="E355">
            <v>1</v>
          </cell>
          <cell r="F355" t="str">
            <v>㎥</v>
          </cell>
          <cell r="H355">
            <v>7795</v>
          </cell>
          <cell r="J355">
            <v>2632</v>
          </cell>
          <cell r="L355">
            <v>2764</v>
          </cell>
          <cell r="N355">
            <v>2399</v>
          </cell>
        </row>
        <row r="356">
          <cell r="A356">
            <v>353</v>
          </cell>
          <cell r="B356" t="str">
            <v>찰붙임(유용분)</v>
          </cell>
          <cell r="D356" t="str">
            <v>t=0.35</v>
          </cell>
          <cell r="E356">
            <v>1</v>
          </cell>
          <cell r="F356" t="str">
            <v>㎡</v>
          </cell>
          <cell r="H356">
            <v>31851</v>
          </cell>
          <cell r="J356">
            <v>31510</v>
          </cell>
          <cell r="L356">
            <v>135</v>
          </cell>
          <cell r="N356">
            <v>206</v>
          </cell>
        </row>
        <row r="357">
          <cell r="A357">
            <v>354</v>
          </cell>
          <cell r="B357" t="str">
            <v>찰쌓기(유용분)</v>
          </cell>
          <cell r="D357" t="str">
            <v>t=0.35</v>
          </cell>
          <cell r="E357">
            <v>1</v>
          </cell>
          <cell r="F357" t="str">
            <v>㎡</v>
          </cell>
          <cell r="H357">
            <v>34236</v>
          </cell>
          <cell r="J357">
            <v>33895</v>
          </cell>
          <cell r="L357">
            <v>135</v>
          </cell>
          <cell r="N357">
            <v>206</v>
          </cell>
        </row>
        <row r="358">
          <cell r="A358">
            <v>355</v>
          </cell>
          <cell r="B358" t="str">
            <v>암반청소</v>
          </cell>
          <cell r="E358">
            <v>1</v>
          </cell>
          <cell r="F358" t="str">
            <v>㎡</v>
          </cell>
          <cell r="H358">
            <v>21965</v>
          </cell>
          <cell r="J358">
            <v>19824</v>
          </cell>
          <cell r="L358">
            <v>1356</v>
          </cell>
          <cell r="N358">
            <v>785</v>
          </cell>
        </row>
        <row r="359">
          <cell r="A359">
            <v>356</v>
          </cell>
          <cell r="B359" t="str">
            <v>암반청소</v>
          </cell>
          <cell r="D359" t="str">
            <v>물청소</v>
          </cell>
          <cell r="E359">
            <v>1</v>
          </cell>
          <cell r="F359" t="str">
            <v>㎡</v>
          </cell>
          <cell r="H359">
            <v>30219</v>
          </cell>
          <cell r="J359">
            <v>28009</v>
          </cell>
          <cell r="L359">
            <v>1404</v>
          </cell>
          <cell r="N359">
            <v>806</v>
          </cell>
        </row>
        <row r="360">
          <cell r="A360">
            <v>357</v>
          </cell>
          <cell r="B360" t="str">
            <v>종단유용(토사)</v>
          </cell>
          <cell r="D360" t="str">
            <v>도쟈19Ton</v>
          </cell>
          <cell r="E360">
            <v>1</v>
          </cell>
          <cell r="F360" t="str">
            <v>㎥</v>
          </cell>
          <cell r="H360">
            <v>932</v>
          </cell>
          <cell r="J360">
            <v>263</v>
          </cell>
          <cell r="L360">
            <v>266</v>
          </cell>
          <cell r="N360">
            <v>403</v>
          </cell>
        </row>
        <row r="361">
          <cell r="A361">
            <v>358</v>
          </cell>
          <cell r="B361" t="str">
            <v>종단유용(풍화암)</v>
          </cell>
          <cell r="D361" t="str">
            <v>도쟈19Ton</v>
          </cell>
          <cell r="E361">
            <v>1</v>
          </cell>
          <cell r="F361" t="str">
            <v>㎥</v>
          </cell>
          <cell r="H361">
            <v>1618</v>
          </cell>
          <cell r="J361">
            <v>456</v>
          </cell>
          <cell r="L361">
            <v>462</v>
          </cell>
          <cell r="N361">
            <v>700</v>
          </cell>
        </row>
        <row r="362">
          <cell r="A362">
            <v>359</v>
          </cell>
          <cell r="B362" t="str">
            <v>표토제거(평탄부)</v>
          </cell>
          <cell r="D362" t="str">
            <v>도쟈19Ton</v>
          </cell>
          <cell r="E362">
            <v>1</v>
          </cell>
          <cell r="F362" t="str">
            <v>㎥</v>
          </cell>
          <cell r="H362">
            <v>860</v>
          </cell>
          <cell r="J362">
            <v>243</v>
          </cell>
          <cell r="L362">
            <v>245</v>
          </cell>
          <cell r="N362">
            <v>372</v>
          </cell>
        </row>
        <row r="363">
          <cell r="A363">
            <v>360</v>
          </cell>
          <cell r="B363" t="str">
            <v>표토제거(경사부)</v>
          </cell>
          <cell r="D363" t="str">
            <v>백호1.0㎥</v>
          </cell>
          <cell r="E363">
            <v>1</v>
          </cell>
          <cell r="F363" t="str">
            <v>㎥</v>
          </cell>
          <cell r="H363">
            <v>1615</v>
          </cell>
          <cell r="J363">
            <v>488</v>
          </cell>
          <cell r="L363">
            <v>426</v>
          </cell>
          <cell r="N363">
            <v>701</v>
          </cell>
        </row>
        <row r="364">
          <cell r="A364">
            <v>361</v>
          </cell>
          <cell r="B364" t="str">
            <v>층따기</v>
          </cell>
          <cell r="D364" t="str">
            <v>백호0.7㎥</v>
          </cell>
          <cell r="E364">
            <v>1</v>
          </cell>
          <cell r="F364" t="str">
            <v>㎥</v>
          </cell>
          <cell r="H364">
            <v>671</v>
          </cell>
          <cell r="J364">
            <v>265</v>
          </cell>
          <cell r="L364">
            <v>116</v>
          </cell>
          <cell r="N364">
            <v>290</v>
          </cell>
        </row>
        <row r="365">
          <cell r="A365">
            <v>362</v>
          </cell>
          <cell r="B365" t="str">
            <v>사석면고르기</v>
          </cell>
          <cell r="D365" t="str">
            <v>백호1.0㎥</v>
          </cell>
          <cell r="E365">
            <v>1</v>
          </cell>
          <cell r="F365" t="str">
            <v>㎡</v>
          </cell>
          <cell r="H365">
            <v>1703</v>
          </cell>
          <cell r="J365">
            <v>517</v>
          </cell>
          <cell r="L365">
            <v>382</v>
          </cell>
          <cell r="N365">
            <v>804</v>
          </cell>
        </row>
        <row r="366">
          <cell r="A366">
            <v>363</v>
          </cell>
          <cell r="B366" t="str">
            <v>콘크리트포장</v>
          </cell>
          <cell r="D366" t="str">
            <v>B-210-40</v>
          </cell>
          <cell r="E366">
            <v>1</v>
          </cell>
          <cell r="F366" t="str">
            <v>㎡</v>
          </cell>
          <cell r="H366">
            <v>8699</v>
          </cell>
          <cell r="J366">
            <v>7732</v>
          </cell>
          <cell r="L366">
            <v>967</v>
          </cell>
          <cell r="N366">
            <v>0</v>
          </cell>
        </row>
        <row r="367">
          <cell r="A367">
            <v>364</v>
          </cell>
          <cell r="B367" t="str">
            <v>콘크리트포장</v>
          </cell>
          <cell r="D367" t="str">
            <v>수축줄눈</v>
          </cell>
          <cell r="E367">
            <v>1</v>
          </cell>
          <cell r="F367" t="str">
            <v>M</v>
          </cell>
          <cell r="H367">
            <v>3978</v>
          </cell>
          <cell r="J367">
            <v>1841</v>
          </cell>
          <cell r="L367">
            <v>2137</v>
          </cell>
          <cell r="N367">
            <v>0</v>
          </cell>
        </row>
        <row r="368">
          <cell r="A368">
            <v>365</v>
          </cell>
          <cell r="B368" t="str">
            <v>콘크리트포장</v>
          </cell>
          <cell r="D368" t="str">
            <v>팽창줄눈</v>
          </cell>
          <cell r="E368">
            <v>1</v>
          </cell>
          <cell r="F368" t="str">
            <v>M</v>
          </cell>
          <cell r="H368">
            <v>6026</v>
          </cell>
          <cell r="J368">
            <v>2455</v>
          </cell>
          <cell r="L368">
            <v>3571</v>
          </cell>
          <cell r="N368">
            <v>0</v>
          </cell>
        </row>
        <row r="369">
          <cell r="A369">
            <v>366</v>
          </cell>
          <cell r="B369" t="str">
            <v>콘크리트포장절단</v>
          </cell>
          <cell r="E369">
            <v>1</v>
          </cell>
          <cell r="F369" t="str">
            <v>M</v>
          </cell>
          <cell r="H369">
            <v>1493</v>
          </cell>
          <cell r="J369">
            <v>664</v>
          </cell>
          <cell r="L369">
            <v>787</v>
          </cell>
          <cell r="N369">
            <v>42</v>
          </cell>
        </row>
        <row r="370">
          <cell r="A370">
            <v>367</v>
          </cell>
          <cell r="B370" t="str">
            <v>휠타자갈</v>
          </cell>
          <cell r="E370">
            <v>1</v>
          </cell>
          <cell r="F370" t="str">
            <v>㎥</v>
          </cell>
          <cell r="H370">
            <v>12235</v>
          </cell>
          <cell r="J370">
            <v>7034</v>
          </cell>
          <cell r="L370">
            <v>2752</v>
          </cell>
          <cell r="N370">
            <v>2449</v>
          </cell>
        </row>
        <row r="371">
          <cell r="A371">
            <v>368</v>
          </cell>
          <cell r="B371" t="str">
            <v>돌망태(타원형)</v>
          </cell>
          <cell r="D371" t="str">
            <v>15*45*95,#8</v>
          </cell>
          <cell r="E371">
            <v>1</v>
          </cell>
          <cell r="F371" t="str">
            <v>㎡</v>
          </cell>
          <cell r="H371">
            <v>14544</v>
          </cell>
          <cell r="J371">
            <v>10945</v>
          </cell>
          <cell r="L371">
            <v>3497</v>
          </cell>
          <cell r="N371">
            <v>102</v>
          </cell>
        </row>
        <row r="372">
          <cell r="A372">
            <v>369</v>
          </cell>
          <cell r="B372" t="str">
            <v>람마다짐</v>
          </cell>
          <cell r="D372" t="str">
            <v>점토</v>
          </cell>
          <cell r="E372">
            <v>1</v>
          </cell>
          <cell r="F372" t="str">
            <v>㎥</v>
          </cell>
          <cell r="H372">
            <v>4005</v>
          </cell>
          <cell r="J372">
            <v>3592</v>
          </cell>
          <cell r="L372">
            <v>281</v>
          </cell>
          <cell r="N372">
            <v>132</v>
          </cell>
        </row>
        <row r="373">
          <cell r="A373">
            <v>370</v>
          </cell>
          <cell r="B373" t="str">
            <v>메쌓기(유용분)</v>
          </cell>
          <cell r="D373" t="str">
            <v>t=0.35</v>
          </cell>
          <cell r="E373">
            <v>1</v>
          </cell>
          <cell r="F373" t="str">
            <v>㎡</v>
          </cell>
          <cell r="H373">
            <v>34739</v>
          </cell>
          <cell r="J373">
            <v>33948</v>
          </cell>
          <cell r="L373">
            <v>387</v>
          </cell>
          <cell r="N373">
            <v>404</v>
          </cell>
        </row>
        <row r="374">
          <cell r="A374">
            <v>371</v>
          </cell>
          <cell r="B374" t="str">
            <v>돌망태(이블형)</v>
          </cell>
          <cell r="D374" t="str">
            <v>15*50*120,#8</v>
          </cell>
          <cell r="E374">
            <v>1</v>
          </cell>
          <cell r="F374" t="str">
            <v>㎡</v>
          </cell>
          <cell r="H374">
            <v>21050</v>
          </cell>
          <cell r="J374">
            <v>15058</v>
          </cell>
          <cell r="L374">
            <v>5828</v>
          </cell>
          <cell r="N374">
            <v>164</v>
          </cell>
        </row>
        <row r="375">
          <cell r="A375">
            <v>372</v>
          </cell>
          <cell r="B375" t="str">
            <v>성토다짐</v>
          </cell>
          <cell r="D375" t="str">
            <v>암석류</v>
          </cell>
          <cell r="E375">
            <v>1</v>
          </cell>
          <cell r="F375" t="str">
            <v>㎡</v>
          </cell>
          <cell r="H375">
            <v>946</v>
          </cell>
          <cell r="J375">
            <v>258</v>
          </cell>
          <cell r="L375">
            <v>243</v>
          </cell>
          <cell r="N375">
            <v>445</v>
          </cell>
        </row>
        <row r="376">
          <cell r="A376">
            <v>373</v>
          </cell>
        </row>
        <row r="377">
          <cell r="A377">
            <v>374</v>
          </cell>
        </row>
        <row r="378">
          <cell r="A378">
            <v>375</v>
          </cell>
          <cell r="B378" t="str">
            <v>공  통  단  가  표 추가분 일  람  표</v>
          </cell>
        </row>
        <row r="379">
          <cell r="A379">
            <v>376</v>
          </cell>
          <cell r="B379" t="str">
            <v>종  별</v>
          </cell>
          <cell r="D379" t="str">
            <v>재료 또는</v>
          </cell>
          <cell r="E379" t="str">
            <v>원  수</v>
          </cell>
          <cell r="F379" t="str">
            <v>단위</v>
          </cell>
          <cell r="G379" t="str">
            <v>총    액</v>
          </cell>
          <cell r="I379" t="str">
            <v>노 무 비</v>
          </cell>
          <cell r="K379" t="str">
            <v>재 료 비</v>
          </cell>
          <cell r="M379" t="str">
            <v>경    비</v>
          </cell>
          <cell r="O379" t="str">
            <v>비고</v>
          </cell>
        </row>
        <row r="380">
          <cell r="A380">
            <v>377</v>
          </cell>
          <cell r="D380" t="str">
            <v>규격</v>
          </cell>
          <cell r="G380" t="str">
            <v>단가</v>
          </cell>
          <cell r="H380" t="str">
            <v>금 액</v>
          </cell>
          <cell r="I380" t="str">
            <v>단가</v>
          </cell>
          <cell r="J380" t="str">
            <v>금 액</v>
          </cell>
          <cell r="K380" t="str">
            <v>단가</v>
          </cell>
          <cell r="L380" t="str">
            <v>금 액</v>
          </cell>
          <cell r="M380" t="str">
            <v>단가</v>
          </cell>
          <cell r="N380" t="str">
            <v>금 액</v>
          </cell>
        </row>
        <row r="381">
          <cell r="A381">
            <v>378</v>
          </cell>
          <cell r="B381" t="str">
            <v>96.동지수판</v>
          </cell>
          <cell r="D381" t="str">
            <v>B300mm,T=1mm</v>
          </cell>
          <cell r="E381">
            <v>1</v>
          </cell>
          <cell r="F381" t="str">
            <v>m</v>
          </cell>
          <cell r="H381">
            <v>30464</v>
          </cell>
          <cell r="J381">
            <v>11424</v>
          </cell>
          <cell r="L381">
            <v>19040</v>
          </cell>
          <cell r="N381">
            <v>0</v>
          </cell>
        </row>
        <row r="382">
          <cell r="A382">
            <v>379</v>
          </cell>
          <cell r="B382" t="str">
            <v>97.아스팔트칠</v>
          </cell>
          <cell r="D382" t="str">
            <v>2회</v>
          </cell>
          <cell r="E382">
            <v>1</v>
          </cell>
          <cell r="F382" t="str">
            <v>㎡</v>
          </cell>
          <cell r="H382">
            <v>5354</v>
          </cell>
          <cell r="J382">
            <v>3754</v>
          </cell>
          <cell r="L382">
            <v>1600</v>
          </cell>
          <cell r="N382">
            <v>0</v>
          </cell>
        </row>
        <row r="383">
          <cell r="A383">
            <v>380</v>
          </cell>
          <cell r="B383" t="str">
            <v>98.프라이머칠</v>
          </cell>
          <cell r="E383">
            <v>1</v>
          </cell>
          <cell r="F383" t="str">
            <v>㎡</v>
          </cell>
          <cell r="H383">
            <v>4476</v>
          </cell>
          <cell r="J383">
            <v>1876</v>
          </cell>
          <cell r="L383">
            <v>2600</v>
          </cell>
          <cell r="N383">
            <v>0</v>
          </cell>
        </row>
        <row r="384">
          <cell r="A384">
            <v>381</v>
          </cell>
          <cell r="B384" t="str">
            <v>99.시멘트액체방수</v>
          </cell>
          <cell r="E384">
            <v>1</v>
          </cell>
          <cell r="F384" t="str">
            <v>㎡</v>
          </cell>
          <cell r="H384">
            <v>27066</v>
          </cell>
          <cell r="J384">
            <v>26302</v>
          </cell>
          <cell r="L384">
            <v>428</v>
          </cell>
          <cell r="N384">
            <v>336</v>
          </cell>
        </row>
        <row r="385">
          <cell r="A385">
            <v>382</v>
          </cell>
          <cell r="B385" t="str">
            <v>100.스틸그레이팅</v>
          </cell>
          <cell r="D385" t="str">
            <v>700*600</v>
          </cell>
          <cell r="E385">
            <v>1</v>
          </cell>
          <cell r="F385" t="str">
            <v>조</v>
          </cell>
          <cell r="H385">
            <v>52468</v>
          </cell>
          <cell r="J385">
            <v>2498</v>
          </cell>
          <cell r="L385">
            <v>49970</v>
          </cell>
          <cell r="N385">
            <v>0</v>
          </cell>
        </row>
        <row r="386">
          <cell r="A386">
            <v>383</v>
          </cell>
          <cell r="B386" t="str">
            <v>101.스틸그레이팅</v>
          </cell>
          <cell r="D386" t="str">
            <v>600*500</v>
          </cell>
          <cell r="E386">
            <v>1</v>
          </cell>
          <cell r="F386" t="str">
            <v>조</v>
          </cell>
          <cell r="H386">
            <v>43155</v>
          </cell>
          <cell r="J386">
            <v>2055</v>
          </cell>
          <cell r="L386">
            <v>41100</v>
          </cell>
          <cell r="N386">
            <v>0</v>
          </cell>
        </row>
        <row r="387">
          <cell r="A387">
            <v>384</v>
          </cell>
          <cell r="B387" t="str">
            <v>102.스티프너</v>
          </cell>
          <cell r="D387">
            <v>1000</v>
          </cell>
          <cell r="E387">
            <v>1</v>
          </cell>
          <cell r="F387" t="str">
            <v>개소</v>
          </cell>
          <cell r="H387">
            <v>48154</v>
          </cell>
          <cell r="J387">
            <v>31242</v>
          </cell>
          <cell r="L387">
            <v>14666</v>
          </cell>
          <cell r="N387">
            <v>2246</v>
          </cell>
        </row>
        <row r="388">
          <cell r="A388">
            <v>385</v>
          </cell>
          <cell r="B388" t="str">
            <v>103.스티프너</v>
          </cell>
          <cell r="D388">
            <v>600</v>
          </cell>
          <cell r="E388">
            <v>1</v>
          </cell>
          <cell r="F388" t="str">
            <v>개소</v>
          </cell>
          <cell r="H388">
            <v>28451</v>
          </cell>
          <cell r="J388">
            <v>19021</v>
          </cell>
          <cell r="L388">
            <v>8070</v>
          </cell>
          <cell r="N388">
            <v>1360</v>
          </cell>
        </row>
        <row r="389">
          <cell r="A389">
            <v>386</v>
          </cell>
          <cell r="B389" t="str">
            <v>104.스티프너</v>
          </cell>
          <cell r="D389">
            <v>350</v>
          </cell>
          <cell r="E389">
            <v>1</v>
          </cell>
          <cell r="F389" t="str">
            <v>개소</v>
          </cell>
          <cell r="H389">
            <v>19894</v>
          </cell>
          <cell r="J389">
            <v>13057</v>
          </cell>
          <cell r="L389">
            <v>5923</v>
          </cell>
          <cell r="N389">
            <v>914</v>
          </cell>
        </row>
        <row r="390">
          <cell r="A390">
            <v>387</v>
          </cell>
          <cell r="B390" t="str">
            <v>105.스티프너</v>
          </cell>
          <cell r="D390">
            <v>200</v>
          </cell>
          <cell r="E390">
            <v>1</v>
          </cell>
          <cell r="F390" t="str">
            <v>개소</v>
          </cell>
          <cell r="H390">
            <v>12232</v>
          </cell>
          <cell r="J390">
            <v>7881</v>
          </cell>
          <cell r="L390">
            <v>3795</v>
          </cell>
          <cell r="N390">
            <v>556</v>
          </cell>
        </row>
        <row r="391">
          <cell r="A391">
            <v>388</v>
          </cell>
          <cell r="B391" t="str">
            <v>106.관보호푯말</v>
          </cell>
          <cell r="E391">
            <v>1</v>
          </cell>
          <cell r="F391" t="str">
            <v>개소</v>
          </cell>
          <cell r="H391">
            <v>11160</v>
          </cell>
          <cell r="J391">
            <v>5522</v>
          </cell>
          <cell r="L391">
            <v>5567</v>
          </cell>
          <cell r="N391">
            <v>71</v>
          </cell>
        </row>
        <row r="392">
          <cell r="A392">
            <v>389</v>
          </cell>
          <cell r="B392" t="str">
            <v>107.보호통뚜껑</v>
          </cell>
          <cell r="D392" t="str">
            <v>6.0*1.2</v>
          </cell>
          <cell r="E392">
            <v>1</v>
          </cell>
          <cell r="F392" t="str">
            <v>식</v>
          </cell>
          <cell r="H392">
            <v>643651</v>
          </cell>
          <cell r="J392">
            <v>410351</v>
          </cell>
          <cell r="L392">
            <v>219103</v>
          </cell>
          <cell r="N392">
            <v>14197</v>
          </cell>
        </row>
        <row r="393">
          <cell r="A393">
            <v>390</v>
          </cell>
          <cell r="B393" t="str">
            <v>108.보호통뚜껑</v>
          </cell>
          <cell r="D393" t="str">
            <v>2.2*1.0</v>
          </cell>
          <cell r="E393">
            <v>1</v>
          </cell>
          <cell r="F393" t="str">
            <v>식</v>
          </cell>
          <cell r="H393">
            <v>463803</v>
          </cell>
          <cell r="J393">
            <v>291448</v>
          </cell>
          <cell r="L393">
            <v>162142</v>
          </cell>
          <cell r="N393">
            <v>10213</v>
          </cell>
        </row>
        <row r="394">
          <cell r="A394">
            <v>391</v>
          </cell>
          <cell r="B394" t="str">
            <v>109.보호통뚜껑</v>
          </cell>
          <cell r="D394" t="str">
            <v>1.6*0.8</v>
          </cell>
          <cell r="E394">
            <v>1</v>
          </cell>
          <cell r="F394" t="str">
            <v>식</v>
          </cell>
          <cell r="H394">
            <v>334713</v>
          </cell>
          <cell r="J394">
            <v>209209</v>
          </cell>
          <cell r="L394">
            <v>118173</v>
          </cell>
          <cell r="N394">
            <v>7331</v>
          </cell>
        </row>
        <row r="395">
          <cell r="A395">
            <v>392</v>
          </cell>
          <cell r="B395" t="str">
            <v>110.보호통뚜껑</v>
          </cell>
          <cell r="D395" t="str">
            <v>0.7*0.7</v>
          </cell>
          <cell r="E395">
            <v>1</v>
          </cell>
          <cell r="F395" t="str">
            <v>식</v>
          </cell>
          <cell r="H395">
            <v>41745</v>
          </cell>
          <cell r="J395">
            <v>14799</v>
          </cell>
          <cell r="L395">
            <v>25749</v>
          </cell>
          <cell r="N395">
            <v>1197</v>
          </cell>
        </row>
        <row r="396">
          <cell r="A396">
            <v>393</v>
          </cell>
          <cell r="B396" t="str">
            <v>111.운반레일</v>
          </cell>
          <cell r="E396">
            <v>1</v>
          </cell>
          <cell r="F396" t="str">
            <v>개</v>
          </cell>
          <cell r="H396">
            <v>560</v>
          </cell>
          <cell r="J396">
            <v>210</v>
          </cell>
          <cell r="L396">
            <v>350</v>
          </cell>
          <cell r="N396">
            <v>0</v>
          </cell>
        </row>
        <row r="397">
          <cell r="A397">
            <v>394</v>
          </cell>
          <cell r="B397" t="str">
            <v>112.유공철관</v>
          </cell>
          <cell r="D397" t="str">
            <v>D150mm</v>
          </cell>
          <cell r="E397">
            <v>1</v>
          </cell>
          <cell r="F397" t="str">
            <v>m</v>
          </cell>
          <cell r="H397">
            <v>29947</v>
          </cell>
          <cell r="J397">
            <v>11230</v>
          </cell>
          <cell r="L397">
            <v>18717</v>
          </cell>
          <cell r="N397">
            <v>0</v>
          </cell>
        </row>
        <row r="398">
          <cell r="A398">
            <v>395</v>
          </cell>
          <cell r="B398" t="str">
            <v>113.모르터르주입비</v>
          </cell>
          <cell r="E398">
            <v>1</v>
          </cell>
          <cell r="F398" t="str">
            <v>㎥</v>
          </cell>
          <cell r="H398">
            <v>271188</v>
          </cell>
          <cell r="J398">
            <v>250556</v>
          </cell>
          <cell r="L398">
            <v>11016</v>
          </cell>
          <cell r="N398">
            <v>9616</v>
          </cell>
        </row>
        <row r="399">
          <cell r="A399">
            <v>396</v>
          </cell>
          <cell r="B399" t="str">
            <v>114.일반탄성받침</v>
          </cell>
          <cell r="D399" t="str">
            <v>50t,고정</v>
          </cell>
          <cell r="E399">
            <v>1</v>
          </cell>
          <cell r="F399" t="str">
            <v>개소</v>
          </cell>
          <cell r="H399">
            <v>1242000</v>
          </cell>
          <cell r="J399">
            <v>207000</v>
          </cell>
          <cell r="L399">
            <v>1035000</v>
          </cell>
          <cell r="N399">
            <v>0</v>
          </cell>
        </row>
        <row r="400">
          <cell r="A400">
            <v>397</v>
          </cell>
          <cell r="B400" t="str">
            <v>115.일반탄성받침</v>
          </cell>
          <cell r="D400" t="str">
            <v>50t,일방향</v>
          </cell>
          <cell r="E400">
            <v>1</v>
          </cell>
          <cell r="F400" t="str">
            <v>개소</v>
          </cell>
          <cell r="H400">
            <v>1222800</v>
          </cell>
          <cell r="J400">
            <v>203800</v>
          </cell>
          <cell r="L400">
            <v>1019000</v>
          </cell>
          <cell r="N400">
            <v>0</v>
          </cell>
        </row>
        <row r="401">
          <cell r="A401">
            <v>398</v>
          </cell>
          <cell r="B401" t="str">
            <v>116.일반탄성받침</v>
          </cell>
          <cell r="D401" t="str">
            <v>50t,양방향</v>
          </cell>
          <cell r="E401">
            <v>1</v>
          </cell>
          <cell r="F401" t="str">
            <v>개소</v>
          </cell>
          <cell r="H401">
            <v>934800</v>
          </cell>
          <cell r="J401">
            <v>155800</v>
          </cell>
          <cell r="L401">
            <v>779000</v>
          </cell>
          <cell r="N401">
            <v>0</v>
          </cell>
        </row>
        <row r="402">
          <cell r="A402">
            <v>399</v>
          </cell>
          <cell r="B402" t="str">
            <v>117.환기공</v>
          </cell>
          <cell r="E402">
            <v>1</v>
          </cell>
          <cell r="F402" t="str">
            <v>개소</v>
          </cell>
          <cell r="H402">
            <v>2894</v>
          </cell>
          <cell r="J402">
            <v>137</v>
          </cell>
          <cell r="L402">
            <v>2757</v>
          </cell>
          <cell r="N402">
            <v>0</v>
          </cell>
        </row>
        <row r="403">
          <cell r="A403">
            <v>400</v>
          </cell>
        </row>
        <row r="404">
          <cell r="A404">
            <v>401</v>
          </cell>
        </row>
        <row r="405">
          <cell r="A405">
            <v>402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표"/>
      <sheetName val="도급"/>
      <sheetName val="품셈총괄"/>
      <sheetName val="품셈"/>
      <sheetName val="별표총괄표"/>
      <sheetName val="별표1"/>
      <sheetName val="별표2"/>
      <sheetName val="부표총괄표"/>
      <sheetName val="부표"/>
      <sheetName val="변경"/>
      <sheetName val="Module1"/>
      <sheetName val="단가표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1.수인터널"/>
      <sheetName val="2.웅진터널"/>
      <sheetName val="3.웅진1터널"/>
      <sheetName val="4.옥외전기설비"/>
      <sheetName val="5.건물전기"/>
      <sheetName val="자재단가"/>
      <sheetName val="일위대가서"/>
      <sheetName val="일위대가서(종)"/>
      <sheetName val="가로등부표"/>
      <sheetName val="Sheet1"/>
      <sheetName val="s"/>
      <sheetName val="일위대가표"/>
      <sheetName val="단가산출"/>
      <sheetName val="전선 및 전선관"/>
      <sheetName val="품셈TABLE"/>
      <sheetName val="DAN"/>
      <sheetName val="사통"/>
      <sheetName val="일위대가(가설)"/>
      <sheetName val="노임단가"/>
      <sheetName val="터널내역총괄"/>
      <sheetName val="접지수량"/>
      <sheetName val="인건-측정"/>
      <sheetName val="choose"/>
      <sheetName val="인건비 "/>
      <sheetName val="인건비"/>
      <sheetName val="내역"/>
      <sheetName val="J直材4"/>
      <sheetName val="실행철강하도"/>
      <sheetName val="예총"/>
      <sheetName val="입찰안"/>
      <sheetName val="98NS-N"/>
      <sheetName val="내역서"/>
      <sheetName val="관급자재"/>
      <sheetName val="분전함신설"/>
      <sheetName val="접지1종"/>
      <sheetName val="건축내역서"/>
      <sheetName val="터파기및재료"/>
      <sheetName val="갑지(추정)"/>
      <sheetName val="첨부1-1"/>
      <sheetName val="base"/>
      <sheetName val="자재테이블"/>
      <sheetName val="하조서"/>
      <sheetName val="간접"/>
      <sheetName val="자료입력"/>
      <sheetName val="산출내역서"/>
      <sheetName val="순공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1.수인터널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갑지"/>
      <sheetName val="공사원가계산"/>
      <sheetName val="내역서"/>
      <sheetName val="공량"/>
      <sheetName val="일위대가 "/>
      <sheetName val="가격조사서"/>
      <sheetName val="수량집계"/>
      <sheetName val="2공구수량"/>
      <sheetName val="기초산출"/>
      <sheetName val="원가계산"/>
      <sheetName val="이전비"/>
      <sheetName val="집계"/>
      <sheetName val="단가비교표_공통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>
        <row r="1">
          <cell r="B1" t="str">
            <v>수   량   산   출   서</v>
          </cell>
        </row>
        <row r="2">
          <cell r="B2" t="str">
            <v>2공구 가로등설비 (LP-B1)</v>
          </cell>
          <cell r="E2" t="str">
            <v>NO</v>
          </cell>
          <cell r="F2">
            <v>1</v>
          </cell>
        </row>
        <row r="3">
          <cell r="B3" t="str">
            <v>품   명</v>
          </cell>
          <cell r="C3" t="str">
            <v>규   격</v>
          </cell>
          <cell r="D3" t="str">
            <v>단  위</v>
          </cell>
          <cell r="E3" t="str">
            <v>산    출    내    용</v>
          </cell>
          <cell r="F3" t="str">
            <v>비  고</v>
          </cell>
        </row>
        <row r="5">
          <cell r="A5" t="str">
            <v>배관PE 42C</v>
          </cell>
          <cell r="B5" t="str">
            <v>배관</v>
          </cell>
          <cell r="C5" t="str">
            <v>PE 42C</v>
          </cell>
          <cell r="D5" t="str">
            <v>M</v>
          </cell>
          <cell r="E5" t="str">
            <v>AB = 30+30+10, 인입 = 50</v>
          </cell>
          <cell r="F5">
            <v>120</v>
          </cell>
        </row>
        <row r="6">
          <cell r="A6" t="str">
            <v>배관PE 36C</v>
          </cell>
          <cell r="B6" t="str">
            <v>배관</v>
          </cell>
          <cell r="C6" t="str">
            <v>PE 36C</v>
          </cell>
          <cell r="D6" t="str">
            <v>M</v>
          </cell>
          <cell r="E6" t="str">
            <v>AB = (30*4), CD = 도로횡단 공배관 : 20</v>
          </cell>
          <cell r="F6">
            <v>140</v>
          </cell>
        </row>
        <row r="7">
          <cell r="A7" t="str">
            <v>배관PE 28C</v>
          </cell>
          <cell r="B7" t="str">
            <v>배관</v>
          </cell>
          <cell r="C7" t="str">
            <v>PE 28C</v>
          </cell>
          <cell r="D7" t="str">
            <v>M</v>
          </cell>
          <cell r="E7" t="str">
            <v>AB = (30*7), CD = (30*11), AB = (24*6)</v>
          </cell>
          <cell r="F7">
            <v>684</v>
          </cell>
        </row>
        <row r="8">
          <cell r="A8" t="str">
            <v>배선600V CV/1C 60㎟</v>
          </cell>
          <cell r="B8" t="str">
            <v>배선</v>
          </cell>
          <cell r="C8" t="str">
            <v>600V CV/1C 60㎟</v>
          </cell>
          <cell r="D8" t="str">
            <v>M</v>
          </cell>
          <cell r="E8" t="str">
            <v>인입 = (50+1+1)*2</v>
          </cell>
          <cell r="F8">
            <v>104</v>
          </cell>
        </row>
        <row r="9">
          <cell r="A9" t="str">
            <v>배선600V CV/1C 14㎟</v>
          </cell>
          <cell r="B9" t="str">
            <v>배선</v>
          </cell>
          <cell r="C9" t="str">
            <v>600V CV/1C 14㎟</v>
          </cell>
          <cell r="D9" t="str">
            <v>M</v>
          </cell>
          <cell r="E9" t="str">
            <v>AB = (1.5+15+60+1.5+15+60+4)*2, CD = (1.5+35+1.5+35+2)*2</v>
          </cell>
          <cell r="F9">
            <v>464</v>
          </cell>
        </row>
        <row r="10">
          <cell r="A10" t="str">
            <v>배선600V CV/1C 8㎟</v>
          </cell>
          <cell r="B10" t="str">
            <v>배선</v>
          </cell>
          <cell r="C10" t="str">
            <v>600V CV/1C 8㎟</v>
          </cell>
          <cell r="D10" t="str">
            <v>M</v>
          </cell>
          <cell r="E10" t="str">
            <v>AB = (60+60+1.5+60+2)*2, CD = (60+60+2)*2</v>
          </cell>
          <cell r="F10">
            <v>611</v>
          </cell>
        </row>
        <row r="11">
          <cell r="A11" t="str">
            <v>배선600V CV/1C 5.5㎟</v>
          </cell>
          <cell r="B11" t="str">
            <v>배선</v>
          </cell>
          <cell r="C11" t="str">
            <v>600V CV/1C 5.5㎟</v>
          </cell>
          <cell r="D11" t="str">
            <v>M</v>
          </cell>
          <cell r="E11" t="str">
            <v>AB = (1.5+(60*11)+50+6)*2, CD = ((1.5+1.5+60*9)+9)*2</v>
          </cell>
          <cell r="F11">
            <v>2539</v>
          </cell>
        </row>
        <row r="12">
          <cell r="A12" t="str">
            <v>가로등주 케이블600V CV/2C 3.5㎟</v>
          </cell>
          <cell r="B12" t="str">
            <v>가로등주 케이블</v>
          </cell>
          <cell r="C12" t="str">
            <v>600V CV/2C 3.5㎟</v>
          </cell>
          <cell r="D12" t="str">
            <v>M</v>
          </cell>
          <cell r="E12" t="str">
            <v>A,B,C,D = ((9+2.8)*32)</v>
          </cell>
          <cell r="F12">
            <v>377.6</v>
          </cell>
        </row>
        <row r="13">
          <cell r="A13" t="str">
            <v>가로등주9M x 2.8M x 1등용</v>
          </cell>
          <cell r="B13" t="str">
            <v>가로등주</v>
          </cell>
          <cell r="C13" t="str">
            <v>9M x 2.8M x 1등용</v>
          </cell>
          <cell r="D13" t="str">
            <v>본</v>
          </cell>
          <cell r="E13" t="str">
            <v>AB = 9+10. CD = 7+6</v>
          </cell>
          <cell r="F13">
            <v>32</v>
          </cell>
        </row>
        <row r="14">
          <cell r="A14" t="str">
            <v>가로등 기초400 x 800 x 1100</v>
          </cell>
          <cell r="B14" t="str">
            <v>가로등 기초</v>
          </cell>
          <cell r="C14" t="str">
            <v>400 x 800 x 1100</v>
          </cell>
          <cell r="D14" t="str">
            <v>개소</v>
          </cell>
          <cell r="E14" t="str">
            <v>AB = 10+9. CD = 7+6</v>
          </cell>
          <cell r="F14">
            <v>32</v>
          </cell>
        </row>
        <row r="15">
          <cell r="A15" t="str">
            <v>램프NH 250W</v>
          </cell>
          <cell r="B15" t="str">
            <v>램프</v>
          </cell>
          <cell r="C15" t="str">
            <v>NH 250W</v>
          </cell>
          <cell r="D15" t="str">
            <v>EA</v>
          </cell>
          <cell r="E15" t="str">
            <v>AB = 3+3</v>
          </cell>
          <cell r="F15">
            <v>6</v>
          </cell>
        </row>
        <row r="16">
          <cell r="A16" t="str">
            <v>램프NH 400W</v>
          </cell>
          <cell r="B16" t="str">
            <v>램프</v>
          </cell>
          <cell r="C16" t="str">
            <v>NH 400W</v>
          </cell>
          <cell r="D16" t="str">
            <v>EA</v>
          </cell>
          <cell r="E16" t="str">
            <v>AB = 6+7, CD = 7+6</v>
          </cell>
          <cell r="F16">
            <v>26</v>
          </cell>
        </row>
        <row r="17">
          <cell r="A17" t="str">
            <v>안정기NH 250W</v>
          </cell>
          <cell r="B17" t="str">
            <v>안정기</v>
          </cell>
          <cell r="C17" t="str">
            <v>NH 250W</v>
          </cell>
          <cell r="D17" t="str">
            <v>EA</v>
          </cell>
          <cell r="E17" t="str">
            <v>AB = 3+3</v>
          </cell>
          <cell r="F17">
            <v>6</v>
          </cell>
        </row>
        <row r="18">
          <cell r="A18" t="str">
            <v>안정기NH 400W</v>
          </cell>
          <cell r="B18" t="str">
            <v>안정기</v>
          </cell>
          <cell r="C18" t="str">
            <v>NH 400W</v>
          </cell>
          <cell r="D18" t="str">
            <v>EA</v>
          </cell>
          <cell r="E18" t="str">
            <v>AB = 6+7, CD = 7+6</v>
          </cell>
          <cell r="F18">
            <v>26</v>
          </cell>
        </row>
        <row r="19">
          <cell r="A19" t="str">
            <v>누전차단기2P 15A(방습형)</v>
          </cell>
          <cell r="B19" t="str">
            <v>누전차단기</v>
          </cell>
          <cell r="C19" t="str">
            <v>2P 15A(방습형)</v>
          </cell>
          <cell r="D19" t="str">
            <v>EA</v>
          </cell>
          <cell r="E19" t="str">
            <v>AB = 10+9. CD = 7+6</v>
          </cell>
          <cell r="F19">
            <v>32</v>
          </cell>
        </row>
        <row r="20">
          <cell r="A20" t="str">
            <v>등기구세종로형</v>
          </cell>
          <cell r="B20" t="str">
            <v>등기구</v>
          </cell>
          <cell r="C20" t="str">
            <v>세종로형</v>
          </cell>
          <cell r="D20" t="str">
            <v>EA</v>
          </cell>
          <cell r="E20" t="str">
            <v>AB = 10+9. CD = 7+6</v>
          </cell>
          <cell r="F20">
            <v>32</v>
          </cell>
        </row>
        <row r="21">
          <cell r="A21" t="str">
            <v>단자대4P 60A</v>
          </cell>
          <cell r="B21" t="str">
            <v>단자대</v>
          </cell>
          <cell r="C21" t="str">
            <v>4P 60A</v>
          </cell>
          <cell r="D21" t="str">
            <v>EA</v>
          </cell>
          <cell r="E21" t="str">
            <v>AB = 10+9. CD = 7+6</v>
          </cell>
          <cell r="F21">
            <v>32</v>
          </cell>
        </row>
        <row r="22">
          <cell r="A22" t="str">
            <v>가로등 표찰고휘도</v>
          </cell>
          <cell r="B22" t="str">
            <v>가로등 표찰</v>
          </cell>
          <cell r="C22" t="str">
            <v>고휘도</v>
          </cell>
          <cell r="D22" t="str">
            <v>EA</v>
          </cell>
          <cell r="E22" t="str">
            <v>AB = 10+9. CD = 7+6</v>
          </cell>
          <cell r="F22">
            <v>32</v>
          </cell>
        </row>
        <row r="23">
          <cell r="A23" t="str">
            <v>가로등 베이스카바</v>
          </cell>
          <cell r="B23" t="str">
            <v>가로등 베이스카바</v>
          </cell>
          <cell r="C23" t="str">
            <v>2P 15A(방습형)</v>
          </cell>
          <cell r="D23" t="str">
            <v>EA</v>
          </cell>
          <cell r="E23" t="str">
            <v>AB = 10+9. CD = 7+6</v>
          </cell>
          <cell r="F23">
            <v>32</v>
          </cell>
        </row>
        <row r="24">
          <cell r="A24" t="str">
            <v>압착단자60㎟</v>
          </cell>
          <cell r="B24" t="str">
            <v>압착단자</v>
          </cell>
          <cell r="C24" t="str">
            <v>60㎟</v>
          </cell>
          <cell r="D24" t="str">
            <v>EA</v>
          </cell>
          <cell r="E24" t="str">
            <v>인입 = (2*2)</v>
          </cell>
          <cell r="F24">
            <v>4</v>
          </cell>
        </row>
        <row r="25">
          <cell r="A25" t="str">
            <v>압착단자14㎟</v>
          </cell>
          <cell r="B25" t="str">
            <v>압착단자</v>
          </cell>
          <cell r="C25" t="str">
            <v>14㎟</v>
          </cell>
          <cell r="D25" t="str">
            <v>EA</v>
          </cell>
          <cell r="E25" t="str">
            <v>AB = (4*2*2), CD = (2*2*2)</v>
          </cell>
          <cell r="F25">
            <v>24</v>
          </cell>
        </row>
        <row r="26">
          <cell r="A26" t="str">
            <v>압착단자8㎟</v>
          </cell>
          <cell r="B26" t="str">
            <v>압착단자</v>
          </cell>
          <cell r="C26" t="str">
            <v>8㎟</v>
          </cell>
          <cell r="D26" t="str">
            <v>EA</v>
          </cell>
          <cell r="E26" t="str">
            <v>AB = (3*2*2), CD = (2*2*2)</v>
          </cell>
          <cell r="F26">
            <v>20</v>
          </cell>
        </row>
        <row r="27">
          <cell r="A27" t="str">
            <v>수   량   산   출   서</v>
          </cell>
          <cell r="B27" t="str">
            <v>수   량   산   출   서</v>
          </cell>
        </row>
        <row r="28">
          <cell r="A28" t="str">
            <v>2공구 가로등설비 (LP-B1)</v>
          </cell>
          <cell r="B28" t="str">
            <v>2공구 가로등설비 (LP-B1)</v>
          </cell>
          <cell r="E28" t="str">
            <v>NO</v>
          </cell>
          <cell r="F28">
            <v>2</v>
          </cell>
        </row>
        <row r="29">
          <cell r="A29" t="str">
            <v>품   명규   격</v>
          </cell>
          <cell r="B29" t="str">
            <v>품   명</v>
          </cell>
          <cell r="C29" t="str">
            <v>규   격</v>
          </cell>
          <cell r="D29" t="str">
            <v>단  위</v>
          </cell>
          <cell r="E29" t="str">
            <v>산    출    내    용</v>
          </cell>
          <cell r="F29" t="str">
            <v>비  고</v>
          </cell>
        </row>
        <row r="30">
          <cell r="A30" t="str">
            <v/>
          </cell>
        </row>
        <row r="31">
          <cell r="A31" t="str">
            <v>압착단자5.5㎟</v>
          </cell>
          <cell r="B31" t="str">
            <v>압착단자</v>
          </cell>
          <cell r="C31" t="str">
            <v>5.5㎟</v>
          </cell>
          <cell r="D31" t="str">
            <v>EA</v>
          </cell>
          <cell r="E31" t="str">
            <v>AB = (7*2*2), CD = (8*2*2)</v>
          </cell>
          <cell r="F31">
            <v>60</v>
          </cell>
        </row>
        <row r="32">
          <cell r="A32" t="str">
            <v>터파기0.6M</v>
          </cell>
          <cell r="B32" t="str">
            <v>터파기</v>
          </cell>
          <cell r="C32" t="str">
            <v>0.6M</v>
          </cell>
          <cell r="D32" t="str">
            <v>M</v>
          </cell>
          <cell r="E32" t="str">
            <v>A,B = (30*4)+(30*7)+(24*6), C,D = (30*11)</v>
          </cell>
          <cell r="F32">
            <v>750</v>
          </cell>
        </row>
        <row r="33">
          <cell r="A33" t="str">
            <v>터파기1.2M</v>
          </cell>
          <cell r="B33" t="str">
            <v>터파기</v>
          </cell>
          <cell r="C33" t="str">
            <v>1.2M</v>
          </cell>
          <cell r="D33" t="str">
            <v>M</v>
          </cell>
          <cell r="E33" t="str">
            <v>C,D = 30</v>
          </cell>
          <cell r="F33">
            <v>50</v>
          </cell>
        </row>
        <row r="34">
          <cell r="A34" t="str">
            <v>가로등 분전반620 x 360 x 1000</v>
          </cell>
          <cell r="B34" t="str">
            <v>가로등 분전반</v>
          </cell>
          <cell r="C34" t="str">
            <v>620 x 360 x 1000</v>
          </cell>
          <cell r="D34" t="str">
            <v>면</v>
          </cell>
          <cell r="E34">
            <v>1</v>
          </cell>
          <cell r="F34">
            <v>1</v>
          </cell>
        </row>
        <row r="35">
          <cell r="A35" t="str">
            <v>분전반 기초400 x 800 x 900</v>
          </cell>
          <cell r="B35" t="str">
            <v>분전반 기초</v>
          </cell>
          <cell r="C35" t="str">
            <v>400 x 800 x 900</v>
          </cell>
          <cell r="D35" t="str">
            <v>개소</v>
          </cell>
          <cell r="E35" t="str">
            <v>1   (NO.5번 기초산출 참조)</v>
          </cell>
          <cell r="F35">
            <v>1</v>
          </cell>
        </row>
        <row r="36">
          <cell r="A36" t="str">
            <v>핸드홀600 x 600 x 1000</v>
          </cell>
          <cell r="B36" t="str">
            <v>핸드홀</v>
          </cell>
          <cell r="C36" t="str">
            <v>600 x 600 x 1000</v>
          </cell>
          <cell r="D36" t="str">
            <v>개소</v>
          </cell>
          <cell r="E36" t="str">
            <v>(1+1)-(NO.3번 기초산출 참조)</v>
          </cell>
          <cell r="F36">
            <v>2</v>
          </cell>
        </row>
        <row r="37">
          <cell r="A37" t="str">
            <v/>
          </cell>
          <cell r="B37" t="str">
            <v>터파기(일반구간)</v>
          </cell>
          <cell r="C37" t="str">
            <v>0.6M</v>
          </cell>
          <cell r="D37" t="str">
            <v>M</v>
          </cell>
          <cell r="E37" t="str">
            <v>AB = 34</v>
          </cell>
          <cell r="F37">
            <v>34</v>
          </cell>
        </row>
        <row r="38">
          <cell r="A38" t="str">
            <v/>
          </cell>
          <cell r="B38" t="str">
            <v>터파기(일반구간)</v>
          </cell>
          <cell r="C38" t="str">
            <v>1.2M</v>
          </cell>
          <cell r="D38" t="str">
            <v>M</v>
          </cell>
          <cell r="E38" t="str">
            <v>AB = 24</v>
          </cell>
          <cell r="F38">
            <v>24</v>
          </cell>
        </row>
        <row r="39">
          <cell r="A39" t="str">
            <v/>
          </cell>
          <cell r="B39" t="str">
            <v>터파기(암반구간)</v>
          </cell>
          <cell r="C39" t="str">
            <v>0.6M</v>
          </cell>
          <cell r="D39" t="str">
            <v>M</v>
          </cell>
          <cell r="E39" t="str">
            <v>AB = 13+(24*8)+(34*6)+45, CD = 13+(24*15)</v>
          </cell>
          <cell r="F39">
            <v>827</v>
          </cell>
        </row>
        <row r="40">
          <cell r="A40" t="str">
            <v/>
          </cell>
          <cell r="B40" t="str">
            <v>가로등제어반</v>
          </cell>
          <cell r="C40" t="str">
            <v>620 x 360 x 1000</v>
          </cell>
          <cell r="D40" t="str">
            <v>면</v>
          </cell>
          <cell r="E40">
            <v>1</v>
          </cell>
          <cell r="F40">
            <v>1</v>
          </cell>
        </row>
        <row r="41">
          <cell r="A41" t="str">
            <v/>
          </cell>
          <cell r="B41" t="str">
            <v>제어반 기초(암반구간)</v>
          </cell>
          <cell r="C41" t="str">
            <v>400 x 600 x 700</v>
          </cell>
          <cell r="D41" t="str">
            <v>개소</v>
          </cell>
          <cell r="E41">
            <v>1</v>
          </cell>
          <cell r="F41">
            <v>1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677">
          <cell r="A677" t="str">
            <v>수   량   산   출   서</v>
          </cell>
          <cell r="B677" t="str">
            <v>수   량   산   출   서</v>
          </cell>
        </row>
        <row r="678">
          <cell r="A678" t="str">
            <v>2공구 가로등설비 (LP-B14)</v>
          </cell>
          <cell r="B678" t="str">
            <v>2공구 가로등설비 (LP-B14)</v>
          </cell>
          <cell r="E678" t="str">
            <v>NO</v>
          </cell>
          <cell r="F678">
            <v>17</v>
          </cell>
        </row>
        <row r="679">
          <cell r="A679" t="str">
            <v>품   명규   격</v>
          </cell>
          <cell r="B679" t="str">
            <v>품   명</v>
          </cell>
          <cell r="C679" t="str">
            <v>규   격</v>
          </cell>
          <cell r="D679" t="str">
            <v>단  위</v>
          </cell>
          <cell r="E679" t="str">
            <v>산    출    내    용</v>
          </cell>
          <cell r="F679" t="str">
            <v>비  고</v>
          </cell>
        </row>
        <row r="680">
          <cell r="A680" t="str">
            <v/>
          </cell>
        </row>
        <row r="681">
          <cell r="A681" t="str">
            <v>배관PE 42C</v>
          </cell>
          <cell r="B681" t="str">
            <v>배관</v>
          </cell>
          <cell r="C681" t="str">
            <v>PE 42C</v>
          </cell>
          <cell r="D681" t="str">
            <v>M</v>
          </cell>
          <cell r="E681" t="str">
            <v>인입 = 50</v>
          </cell>
          <cell r="F681">
            <v>50</v>
          </cell>
        </row>
        <row r="682">
          <cell r="A682" t="str">
            <v>배관PE 36C</v>
          </cell>
          <cell r="B682" t="str">
            <v>배관</v>
          </cell>
          <cell r="C682" t="str">
            <v>PE 36C</v>
          </cell>
          <cell r="D682" t="str">
            <v>M</v>
          </cell>
          <cell r="E682" t="str">
            <v>CD = (30*2)</v>
          </cell>
          <cell r="F682">
            <v>60</v>
          </cell>
        </row>
        <row r="683">
          <cell r="A683" t="str">
            <v>배관PE 28C</v>
          </cell>
          <cell r="B683" t="str">
            <v>배관</v>
          </cell>
          <cell r="C683" t="str">
            <v>PE 28C</v>
          </cell>
          <cell r="D683" t="str">
            <v>M</v>
          </cell>
          <cell r="E683" t="str">
            <v>AB = (30*8), CD = (30*11), 횡단 = 30</v>
          </cell>
          <cell r="F683">
            <v>600</v>
          </cell>
        </row>
        <row r="684">
          <cell r="A684" t="str">
            <v>배선600V CV/1C 60㎟</v>
          </cell>
          <cell r="B684" t="str">
            <v>배선</v>
          </cell>
          <cell r="C684" t="str">
            <v>600V CV/1C 60㎟</v>
          </cell>
          <cell r="D684" t="str">
            <v>M</v>
          </cell>
          <cell r="E684" t="str">
            <v>인입 = (50+1+1)*2</v>
          </cell>
          <cell r="F684">
            <v>104</v>
          </cell>
        </row>
        <row r="685">
          <cell r="A685" t="str">
            <v>배선600V CV/1C 14㎟</v>
          </cell>
          <cell r="B685" t="str">
            <v>배선</v>
          </cell>
          <cell r="C685" t="str">
            <v>600V CV/1C 14㎟</v>
          </cell>
          <cell r="D685" t="str">
            <v>M</v>
          </cell>
          <cell r="E685" t="str">
            <v>AB = ((1.5+(15+1)+2)*2)</v>
          </cell>
          <cell r="F685">
            <v>39</v>
          </cell>
        </row>
        <row r="686">
          <cell r="A686" t="str">
            <v>배선600V CV/1C 8㎟</v>
          </cell>
          <cell r="B686" t="str">
            <v>배선</v>
          </cell>
          <cell r="C686" t="str">
            <v>600V CV/1C 8㎟</v>
          </cell>
          <cell r="D686" t="str">
            <v>M</v>
          </cell>
          <cell r="E686" t="str">
            <v>CD = ((1.5+(15*1)+2)*2)</v>
          </cell>
          <cell r="F686">
            <v>37</v>
          </cell>
        </row>
        <row r="687">
          <cell r="A687" t="str">
            <v>배선600V CV/1C 5.5㎟</v>
          </cell>
          <cell r="B687" t="str">
            <v>배선</v>
          </cell>
          <cell r="C687" t="str">
            <v>600V CV/1C 5.5㎟</v>
          </cell>
          <cell r="D687" t="str">
            <v>M</v>
          </cell>
          <cell r="E687" t="str">
            <v>AB = ((1.5+(60*6)+(30+40)+9)*2), CD = (((1.5*6)+(60*14)+15+21)*2)</v>
          </cell>
          <cell r="F687">
            <v>2651</v>
          </cell>
        </row>
        <row r="688">
          <cell r="A688" t="str">
            <v>가로등주 케이블600V CV/2C 3.5㎟</v>
          </cell>
          <cell r="B688" t="str">
            <v>가로등주 케이블</v>
          </cell>
          <cell r="C688" t="str">
            <v>600V CV/2C 3.5㎟</v>
          </cell>
          <cell r="D688" t="str">
            <v>M</v>
          </cell>
          <cell r="E688" t="str">
            <v>A,B,C,D = (9+2.8)*(4+4+9+8)</v>
          </cell>
          <cell r="F688">
            <v>295</v>
          </cell>
        </row>
        <row r="689">
          <cell r="A689" t="str">
            <v>가로등주9M x 2.8M x 1등용</v>
          </cell>
          <cell r="B689" t="str">
            <v>가로등주</v>
          </cell>
          <cell r="C689" t="str">
            <v>9M x 2.8M x 1등용</v>
          </cell>
          <cell r="D689" t="str">
            <v>본</v>
          </cell>
          <cell r="E689" t="str">
            <v>AB = 4+4. CD = 9+8</v>
          </cell>
          <cell r="F689">
            <v>25</v>
          </cell>
        </row>
        <row r="690">
          <cell r="A690" t="str">
            <v>가로등 기초400 x 800 x 1100</v>
          </cell>
          <cell r="B690" t="str">
            <v>가로등 기초</v>
          </cell>
          <cell r="C690" t="str">
            <v>400 x 800 x 1100</v>
          </cell>
          <cell r="D690" t="str">
            <v>개소</v>
          </cell>
          <cell r="E690" t="str">
            <v>AB = 4+4. CD = 9+8</v>
          </cell>
          <cell r="F690">
            <v>25</v>
          </cell>
        </row>
        <row r="691">
          <cell r="A691" t="str">
            <v>램프NH 250W</v>
          </cell>
          <cell r="B691" t="str">
            <v>램프</v>
          </cell>
          <cell r="C691" t="str">
            <v>NH 250W</v>
          </cell>
          <cell r="D691" t="str">
            <v>EA</v>
          </cell>
          <cell r="E691" t="str">
            <v>AB = 4+4. CD = 9+8</v>
          </cell>
          <cell r="F691">
            <v>25</v>
          </cell>
        </row>
        <row r="692">
          <cell r="A692" t="str">
            <v>안정기NH 250W</v>
          </cell>
          <cell r="B692" t="str">
            <v>안정기</v>
          </cell>
          <cell r="C692" t="str">
            <v>NH 250W</v>
          </cell>
          <cell r="D692" t="str">
            <v>EA</v>
          </cell>
          <cell r="E692" t="str">
            <v>AB = 4+4. CD = 9+8</v>
          </cell>
          <cell r="F692">
            <v>25</v>
          </cell>
        </row>
        <row r="693">
          <cell r="A693" t="str">
            <v>누전차단기2P 15A(방습형)</v>
          </cell>
          <cell r="B693" t="str">
            <v>누전차단기</v>
          </cell>
          <cell r="C693" t="str">
            <v>2P 15A(방습형)</v>
          </cell>
          <cell r="D693" t="str">
            <v>EA</v>
          </cell>
          <cell r="E693" t="str">
            <v>AB = 4+4. CD = 9+8</v>
          </cell>
          <cell r="F693">
            <v>25</v>
          </cell>
        </row>
        <row r="694">
          <cell r="A694" t="str">
            <v>등기구세종로형</v>
          </cell>
          <cell r="B694" t="str">
            <v>등기구</v>
          </cell>
          <cell r="C694" t="str">
            <v>세종로형</v>
          </cell>
          <cell r="D694" t="str">
            <v>EA</v>
          </cell>
          <cell r="E694" t="str">
            <v>AB = 4+4. CD = 9+8</v>
          </cell>
          <cell r="F694">
            <v>25</v>
          </cell>
        </row>
        <row r="695">
          <cell r="A695" t="str">
            <v>단자대4P 60A</v>
          </cell>
          <cell r="B695" t="str">
            <v>단자대</v>
          </cell>
          <cell r="C695" t="str">
            <v>4P 60A</v>
          </cell>
          <cell r="D695" t="str">
            <v>EA</v>
          </cell>
          <cell r="E695" t="str">
            <v>AB = 4+4. CD = 9+8</v>
          </cell>
          <cell r="F695">
            <v>25</v>
          </cell>
        </row>
        <row r="696">
          <cell r="A696" t="str">
            <v>가로등 표찰고휘도</v>
          </cell>
          <cell r="B696" t="str">
            <v>가로등 표찰</v>
          </cell>
          <cell r="C696" t="str">
            <v>고휘도</v>
          </cell>
          <cell r="D696" t="str">
            <v>EA</v>
          </cell>
          <cell r="E696" t="str">
            <v>AB = 4+4. CD = 9+8</v>
          </cell>
          <cell r="F696">
            <v>25</v>
          </cell>
        </row>
        <row r="697">
          <cell r="A697" t="str">
            <v>가로등 베이스카바-</v>
          </cell>
          <cell r="B697" t="str">
            <v>가로등 베이스카바</v>
          </cell>
          <cell r="C697" t="str">
            <v>-</v>
          </cell>
          <cell r="D697" t="str">
            <v>EA</v>
          </cell>
          <cell r="E697" t="str">
            <v>AB = 4+4. CD = 9+8</v>
          </cell>
          <cell r="F697">
            <v>25</v>
          </cell>
        </row>
        <row r="698">
          <cell r="A698" t="str">
            <v>압착단자60㎟</v>
          </cell>
          <cell r="B698" t="str">
            <v>압착단자</v>
          </cell>
          <cell r="C698" t="str">
            <v>60㎟</v>
          </cell>
          <cell r="D698" t="str">
            <v>EA</v>
          </cell>
          <cell r="E698" t="str">
            <v>인입 = (2*2)</v>
          </cell>
          <cell r="F698">
            <v>4</v>
          </cell>
        </row>
        <row r="699">
          <cell r="A699" t="str">
            <v>압착단자14㎟</v>
          </cell>
          <cell r="B699" t="str">
            <v>압착단자</v>
          </cell>
          <cell r="C699" t="str">
            <v>14㎟</v>
          </cell>
          <cell r="D699" t="str">
            <v>EA</v>
          </cell>
          <cell r="E699" t="str">
            <v>AB = (2*2*2)</v>
          </cell>
          <cell r="F699">
            <v>8</v>
          </cell>
        </row>
        <row r="700">
          <cell r="A700" t="str">
            <v>압착단자8㎟</v>
          </cell>
          <cell r="B700" t="str">
            <v>압착단자</v>
          </cell>
          <cell r="C700" t="str">
            <v>8㎟</v>
          </cell>
          <cell r="D700" t="str">
            <v>EA</v>
          </cell>
          <cell r="E700" t="str">
            <v>CD = (2*2*2)</v>
          </cell>
          <cell r="F700">
            <v>8</v>
          </cell>
        </row>
        <row r="701">
          <cell r="A701" t="str">
            <v>압착단자5.5㎟</v>
          </cell>
          <cell r="B701" t="str">
            <v>압착단자</v>
          </cell>
          <cell r="C701" t="str">
            <v>5.5㎟</v>
          </cell>
          <cell r="D701" t="str">
            <v>EA</v>
          </cell>
          <cell r="E701" t="str">
            <v>AB = (9*2*2), CD = (21*2*2)</v>
          </cell>
          <cell r="F701">
            <v>120</v>
          </cell>
        </row>
        <row r="702">
          <cell r="A702" t="str">
            <v/>
          </cell>
        </row>
        <row r="703">
          <cell r="A703" t="str">
            <v>수   량   산   출   서</v>
          </cell>
          <cell r="B703" t="str">
            <v>수   량   산   출   서</v>
          </cell>
        </row>
        <row r="704">
          <cell r="A704" t="str">
            <v>2공구 가로등설비 (LP-B14)</v>
          </cell>
          <cell r="B704" t="str">
            <v>2공구 가로등설비 (LP-B14)</v>
          </cell>
          <cell r="E704" t="str">
            <v>NO</v>
          </cell>
          <cell r="F704">
            <v>18</v>
          </cell>
        </row>
        <row r="705">
          <cell r="A705" t="str">
            <v>품   명규   격</v>
          </cell>
          <cell r="B705" t="str">
            <v>품   명</v>
          </cell>
          <cell r="C705" t="str">
            <v>규   격</v>
          </cell>
          <cell r="D705" t="str">
            <v>단  위</v>
          </cell>
          <cell r="E705" t="str">
            <v>산    출    내    용</v>
          </cell>
          <cell r="F705" t="str">
            <v>비  고</v>
          </cell>
        </row>
        <row r="706">
          <cell r="A706" t="str">
            <v/>
          </cell>
        </row>
        <row r="707">
          <cell r="A707" t="str">
            <v>터파기0.6M</v>
          </cell>
          <cell r="B707" t="str">
            <v>터파기</v>
          </cell>
          <cell r="C707" t="str">
            <v>0.6M</v>
          </cell>
          <cell r="D707" t="str">
            <v>M</v>
          </cell>
          <cell r="E707" t="str">
            <v>A,B = (30*10), CD = (30*11)</v>
          </cell>
          <cell r="F707">
            <v>630</v>
          </cell>
        </row>
        <row r="708">
          <cell r="A708" t="str">
            <v>터파기1.2M</v>
          </cell>
          <cell r="B708" t="str">
            <v>터파기</v>
          </cell>
          <cell r="C708" t="str">
            <v>1.2M</v>
          </cell>
          <cell r="D708" t="str">
            <v>M</v>
          </cell>
          <cell r="E708" t="str">
            <v>C,D = 30</v>
          </cell>
          <cell r="F708">
            <v>30</v>
          </cell>
        </row>
        <row r="709">
          <cell r="A709" t="str">
            <v>가로등 분전반620 x 360 x 1000</v>
          </cell>
          <cell r="B709" t="str">
            <v>가로등 분전반</v>
          </cell>
          <cell r="C709" t="str">
            <v>620 x 360 x 1000</v>
          </cell>
          <cell r="D709" t="str">
            <v>면</v>
          </cell>
          <cell r="E709">
            <v>1</v>
          </cell>
          <cell r="F709">
            <v>1</v>
          </cell>
        </row>
        <row r="710">
          <cell r="A710" t="str">
            <v>분전반 기초400 x 800 x 900</v>
          </cell>
          <cell r="B710" t="str">
            <v>분전반 기초</v>
          </cell>
          <cell r="C710" t="str">
            <v>400 x 800 x 900</v>
          </cell>
          <cell r="D710" t="str">
            <v>개소</v>
          </cell>
          <cell r="E710" t="str">
            <v>1   (NO.5번 기초산출 참조)</v>
          </cell>
          <cell r="F710">
            <v>1</v>
          </cell>
        </row>
        <row r="711">
          <cell r="A711" t="str">
            <v>핸드홀600 x 600 x 1000</v>
          </cell>
          <cell r="B711" t="str">
            <v>핸드홀</v>
          </cell>
          <cell r="C711" t="str">
            <v>600 x 600 x 1000</v>
          </cell>
          <cell r="D711" t="str">
            <v>개소</v>
          </cell>
          <cell r="E711" t="str">
            <v>(2+2)-(NO.3번 기초산출 참조)</v>
          </cell>
          <cell r="F711">
            <v>4</v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>수   량   산   출   서</v>
          </cell>
          <cell r="B729" t="str">
            <v>수   량   산   출   서</v>
          </cell>
        </row>
        <row r="730">
          <cell r="A730" t="str">
            <v>2공구 가로등설비 (LP-B15)</v>
          </cell>
          <cell r="B730" t="str">
            <v>2공구 가로등설비 (LP-B15)</v>
          </cell>
          <cell r="E730" t="str">
            <v>NO</v>
          </cell>
          <cell r="F730">
            <v>121</v>
          </cell>
        </row>
        <row r="731">
          <cell r="A731" t="str">
            <v>품   명규   격</v>
          </cell>
          <cell r="B731" t="str">
            <v>품   명</v>
          </cell>
          <cell r="C731" t="str">
            <v>규   격</v>
          </cell>
          <cell r="D731" t="str">
            <v>단  위</v>
          </cell>
          <cell r="E731" t="str">
            <v>산    출    내    용</v>
          </cell>
          <cell r="F731" t="str">
            <v>비  고</v>
          </cell>
        </row>
        <row r="732">
          <cell r="A732" t="str">
            <v/>
          </cell>
        </row>
        <row r="733">
          <cell r="A733" t="str">
            <v>배관PE 42C</v>
          </cell>
          <cell r="B733" t="str">
            <v>배관</v>
          </cell>
          <cell r="C733" t="str">
            <v>PE 42C</v>
          </cell>
          <cell r="D733" t="str">
            <v>M</v>
          </cell>
          <cell r="E733" t="str">
            <v>인입 = 50</v>
          </cell>
          <cell r="F733">
            <v>50</v>
          </cell>
        </row>
        <row r="734">
          <cell r="A734" t="str">
            <v>배관PE 36C</v>
          </cell>
          <cell r="B734" t="str">
            <v>배관</v>
          </cell>
          <cell r="C734" t="str">
            <v>PE 36C</v>
          </cell>
          <cell r="D734" t="str">
            <v>M</v>
          </cell>
          <cell r="E734" t="str">
            <v>CD = (30*2), CD = (30*2), 횡단 = 20</v>
          </cell>
          <cell r="F734">
            <v>150</v>
          </cell>
        </row>
        <row r="735">
          <cell r="A735" t="str">
            <v>배관PE 28C</v>
          </cell>
          <cell r="B735" t="str">
            <v>배관</v>
          </cell>
          <cell r="C735" t="str">
            <v>PE 28C</v>
          </cell>
          <cell r="D735" t="str">
            <v>M</v>
          </cell>
          <cell r="E735" t="str">
            <v>AB = (30*13), CD = (30*12)</v>
          </cell>
          <cell r="F735">
            <v>750</v>
          </cell>
        </row>
        <row r="736">
          <cell r="A736" t="str">
            <v>배선600V CV/1C 60㎟</v>
          </cell>
          <cell r="B736" t="str">
            <v>배선</v>
          </cell>
          <cell r="C736" t="str">
            <v>600V CV/1C 60㎟</v>
          </cell>
          <cell r="D736" t="str">
            <v>M</v>
          </cell>
          <cell r="E736" t="str">
            <v>인입 = (50+1+1)*2</v>
          </cell>
          <cell r="F736">
            <v>104</v>
          </cell>
        </row>
        <row r="737">
          <cell r="A737" t="str">
            <v>배선600V CV/1C 14㎟</v>
          </cell>
          <cell r="B737" t="str">
            <v>배선</v>
          </cell>
          <cell r="C737" t="str">
            <v>600V CV/1C 14㎟</v>
          </cell>
          <cell r="D737" t="str">
            <v>M</v>
          </cell>
          <cell r="E737" t="str">
            <v>AB = (((1.5*2)+(15+2)+4)*2), CD = (((1.5*2)+(35+2)+4)*2)</v>
          </cell>
          <cell r="F737">
            <v>136</v>
          </cell>
        </row>
        <row r="738">
          <cell r="A738" t="str">
            <v>배선600V CV/1C 8㎟</v>
          </cell>
          <cell r="B738" t="str">
            <v>배선</v>
          </cell>
          <cell r="C738" t="str">
            <v>600V CV/1C 8㎟</v>
          </cell>
          <cell r="D738" t="str">
            <v>M</v>
          </cell>
          <cell r="E738" t="str">
            <v>AB = ((1.5+(60*1)+2)*2), CD = ((1.5+(60*1)+2)*2)</v>
          </cell>
          <cell r="F738">
            <v>254</v>
          </cell>
        </row>
        <row r="739">
          <cell r="A739" t="str">
            <v>배선600V CV/1C 5.5㎟</v>
          </cell>
          <cell r="B739" t="str">
            <v>배선</v>
          </cell>
          <cell r="C739" t="str">
            <v>600V CV/1C 5.5㎟</v>
          </cell>
          <cell r="D739" t="str">
            <v>M</v>
          </cell>
          <cell r="E739" t="str">
            <v>AB = (((60*12)+12)*2), CD = (((60*12)+12)*2)</v>
          </cell>
          <cell r="F739">
            <v>2928</v>
          </cell>
        </row>
        <row r="740">
          <cell r="A740" t="str">
            <v>가로등주 케이블600V CV/2C 3.5㎟</v>
          </cell>
          <cell r="B740" t="str">
            <v>가로등주 케이블</v>
          </cell>
          <cell r="C740" t="str">
            <v>600V CV/2C 3.5㎟</v>
          </cell>
          <cell r="D740" t="str">
            <v>M</v>
          </cell>
          <cell r="E740" t="str">
            <v>A,B,C,D = (9+2.8)*(8+8+8+8)</v>
          </cell>
          <cell r="F740">
            <v>377.6</v>
          </cell>
        </row>
        <row r="741">
          <cell r="A741" t="str">
            <v>가로등주9M x 2.8M x 1등용</v>
          </cell>
          <cell r="B741" t="str">
            <v>가로등주</v>
          </cell>
          <cell r="C741" t="str">
            <v>9M x 2.8M x 1등용</v>
          </cell>
          <cell r="D741" t="str">
            <v>본</v>
          </cell>
          <cell r="E741" t="str">
            <v>AB = 8+8. CD = 8+8</v>
          </cell>
          <cell r="F741">
            <v>32</v>
          </cell>
        </row>
        <row r="742">
          <cell r="A742" t="str">
            <v>가로등 기초400 x 800 x 1100</v>
          </cell>
          <cell r="B742" t="str">
            <v>가로등 기초</v>
          </cell>
          <cell r="C742" t="str">
            <v>400 x 800 x 1100</v>
          </cell>
          <cell r="D742" t="str">
            <v>개소</v>
          </cell>
          <cell r="E742" t="str">
            <v>AB = 8+8. CD = 8+8</v>
          </cell>
          <cell r="F742">
            <v>32</v>
          </cell>
        </row>
        <row r="743">
          <cell r="A743" t="str">
            <v>램프NH 400W</v>
          </cell>
          <cell r="B743" t="str">
            <v>램프</v>
          </cell>
          <cell r="C743" t="str">
            <v>NH 400W</v>
          </cell>
          <cell r="D743" t="str">
            <v>EA</v>
          </cell>
          <cell r="E743" t="str">
            <v>AB = 8+8. CD = 8+8</v>
          </cell>
          <cell r="F743">
            <v>32</v>
          </cell>
        </row>
        <row r="744">
          <cell r="A744" t="str">
            <v>안정기NH 400W</v>
          </cell>
          <cell r="B744" t="str">
            <v>안정기</v>
          </cell>
          <cell r="C744" t="str">
            <v>NH 400W</v>
          </cell>
          <cell r="D744" t="str">
            <v>EA</v>
          </cell>
          <cell r="E744" t="str">
            <v>AB = 8+8. CD = 8+8</v>
          </cell>
          <cell r="F744">
            <v>32</v>
          </cell>
        </row>
        <row r="745">
          <cell r="A745" t="str">
            <v>누전차단기2P 15A(방습형)</v>
          </cell>
          <cell r="B745" t="str">
            <v>누전차단기</v>
          </cell>
          <cell r="C745" t="str">
            <v>2P 15A(방습형)</v>
          </cell>
          <cell r="D745" t="str">
            <v>EA</v>
          </cell>
          <cell r="E745" t="str">
            <v>AB = 8+8. CD = 8+8</v>
          </cell>
          <cell r="F745">
            <v>32</v>
          </cell>
        </row>
        <row r="746">
          <cell r="A746" t="str">
            <v>등기구세종로형</v>
          </cell>
          <cell r="B746" t="str">
            <v>등기구</v>
          </cell>
          <cell r="C746" t="str">
            <v>세종로형</v>
          </cell>
          <cell r="D746" t="str">
            <v>EA</v>
          </cell>
          <cell r="E746" t="str">
            <v>AB = 8+8. CD = 8+8</v>
          </cell>
          <cell r="F746">
            <v>32</v>
          </cell>
        </row>
        <row r="747">
          <cell r="A747" t="str">
            <v>단자대4P 60A</v>
          </cell>
          <cell r="B747" t="str">
            <v>단자대</v>
          </cell>
          <cell r="C747" t="str">
            <v>4P 60A</v>
          </cell>
          <cell r="D747" t="str">
            <v>EA</v>
          </cell>
          <cell r="E747" t="str">
            <v>AB = 8+8. CD = 8+8</v>
          </cell>
          <cell r="F747">
            <v>32</v>
          </cell>
        </row>
        <row r="748">
          <cell r="A748" t="str">
            <v>가로등 표찰고휘도</v>
          </cell>
          <cell r="B748" t="str">
            <v>가로등 표찰</v>
          </cell>
          <cell r="C748" t="str">
            <v>고휘도</v>
          </cell>
          <cell r="D748" t="str">
            <v>EA</v>
          </cell>
          <cell r="E748" t="str">
            <v>AB = 8+8. CD = 8+8</v>
          </cell>
          <cell r="F748">
            <v>32</v>
          </cell>
        </row>
        <row r="749">
          <cell r="A749" t="str">
            <v>가로등 베이스카바-</v>
          </cell>
          <cell r="B749" t="str">
            <v>가로등 베이스카바</v>
          </cell>
          <cell r="C749" t="str">
            <v>-</v>
          </cell>
          <cell r="D749" t="str">
            <v>EA</v>
          </cell>
          <cell r="E749" t="str">
            <v>AB = 8+8. CD = 8+8</v>
          </cell>
          <cell r="F749">
            <v>32</v>
          </cell>
        </row>
        <row r="750">
          <cell r="A750" t="str">
            <v>압착단자60㎟</v>
          </cell>
          <cell r="B750" t="str">
            <v>압착단자</v>
          </cell>
          <cell r="C750" t="str">
            <v>60㎟</v>
          </cell>
          <cell r="D750" t="str">
            <v>EA</v>
          </cell>
          <cell r="E750" t="str">
            <v>인입 = (2*2)</v>
          </cell>
          <cell r="F750">
            <v>4</v>
          </cell>
        </row>
        <row r="751">
          <cell r="A751" t="str">
            <v>압착단자14㎟</v>
          </cell>
          <cell r="B751" t="str">
            <v>압착단자</v>
          </cell>
          <cell r="C751" t="str">
            <v>14㎟</v>
          </cell>
          <cell r="D751" t="str">
            <v>EA</v>
          </cell>
          <cell r="E751" t="str">
            <v>AB = (4*2*2), CD = (4*2*2)</v>
          </cell>
          <cell r="F751">
            <v>32</v>
          </cell>
        </row>
        <row r="752">
          <cell r="A752" t="str">
            <v>압착단자8㎟</v>
          </cell>
          <cell r="B752" t="str">
            <v>압착단자</v>
          </cell>
          <cell r="C752" t="str">
            <v>8㎟</v>
          </cell>
          <cell r="D752" t="str">
            <v>EA</v>
          </cell>
          <cell r="E752" t="str">
            <v>AB = (2*2*2), CD = (2*2*2)</v>
          </cell>
          <cell r="F752">
            <v>16</v>
          </cell>
        </row>
        <row r="753">
          <cell r="A753" t="str">
            <v>압착단자5.5㎟</v>
          </cell>
          <cell r="B753" t="str">
            <v>압착단자</v>
          </cell>
          <cell r="C753" t="str">
            <v>5.5㎟</v>
          </cell>
          <cell r="D753" t="str">
            <v>EA</v>
          </cell>
          <cell r="E753" t="str">
            <v>AB = (12*2*2), CD = (12*2*2)</v>
          </cell>
          <cell r="F753">
            <v>96</v>
          </cell>
        </row>
        <row r="754">
          <cell r="A754" t="str">
            <v/>
          </cell>
        </row>
        <row r="755">
          <cell r="A755" t="str">
            <v>수   량   산   출   서</v>
          </cell>
          <cell r="B755" t="str">
            <v>수   량   산   출   서</v>
          </cell>
        </row>
        <row r="756">
          <cell r="A756" t="str">
            <v>2공구 가로등설비 (LP-B15)</v>
          </cell>
          <cell r="B756" t="str">
            <v>2공구 가로등설비 (LP-B15)</v>
          </cell>
          <cell r="E756" t="str">
            <v>NO</v>
          </cell>
          <cell r="F756">
            <v>122</v>
          </cell>
        </row>
        <row r="757">
          <cell r="A757" t="str">
            <v>품   명규   격</v>
          </cell>
          <cell r="B757" t="str">
            <v>품   명</v>
          </cell>
          <cell r="C757" t="str">
            <v>규   격</v>
          </cell>
          <cell r="D757" t="str">
            <v>단  위</v>
          </cell>
          <cell r="E757" t="str">
            <v>산    출    내    용</v>
          </cell>
          <cell r="F757" t="str">
            <v>비  고</v>
          </cell>
        </row>
        <row r="758">
          <cell r="A758" t="str">
            <v/>
          </cell>
        </row>
        <row r="759">
          <cell r="A759" t="str">
            <v>터파기0.6M</v>
          </cell>
          <cell r="B759" t="str">
            <v>터파기</v>
          </cell>
          <cell r="C759" t="str">
            <v>0.6M</v>
          </cell>
          <cell r="D759" t="str">
            <v>M</v>
          </cell>
          <cell r="E759" t="str">
            <v>A,B = (30*15), CD = (30*14)</v>
          </cell>
          <cell r="F759">
            <v>870</v>
          </cell>
        </row>
        <row r="760">
          <cell r="A760" t="str">
            <v>터파기1.2M</v>
          </cell>
          <cell r="B760" t="str">
            <v>터파기</v>
          </cell>
          <cell r="C760" t="str">
            <v>1.2M</v>
          </cell>
          <cell r="D760" t="str">
            <v>M</v>
          </cell>
          <cell r="E760" t="str">
            <v>C,D = 30</v>
          </cell>
          <cell r="F760">
            <v>30</v>
          </cell>
        </row>
        <row r="761">
          <cell r="A761" t="str">
            <v>가로등 분전반620 x 360 x 1000</v>
          </cell>
          <cell r="B761" t="str">
            <v>가로등 분전반</v>
          </cell>
          <cell r="C761" t="str">
            <v>620 x 360 x 1000</v>
          </cell>
          <cell r="D761" t="str">
            <v>면</v>
          </cell>
          <cell r="E761">
            <v>1</v>
          </cell>
          <cell r="F761">
            <v>1</v>
          </cell>
        </row>
        <row r="762">
          <cell r="A762" t="str">
            <v>분전반 기초400 x 800 x 900</v>
          </cell>
          <cell r="B762" t="str">
            <v>분전반 기초</v>
          </cell>
          <cell r="C762" t="str">
            <v>400 x 800 x 900</v>
          </cell>
          <cell r="D762" t="str">
            <v>개소</v>
          </cell>
          <cell r="E762" t="str">
            <v>1   (NO.5번 기초산출 참조)</v>
          </cell>
          <cell r="F762">
            <v>1</v>
          </cell>
        </row>
        <row r="763">
          <cell r="A763" t="str">
            <v>핸드홀600 x 600 x 1000</v>
          </cell>
          <cell r="B763" t="str">
            <v>핸드홀</v>
          </cell>
          <cell r="C763" t="str">
            <v>600 x 600 x 1000</v>
          </cell>
          <cell r="D763" t="str">
            <v>개소</v>
          </cell>
          <cell r="E763" t="str">
            <v>(1+1)-(NO.3번 기초산출 참조)</v>
          </cell>
          <cell r="F763">
            <v>2</v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부하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완성공사율"/>
      <sheetName val="工산재율"/>
      <sheetName val="工안전관리율"/>
      <sheetName val="工관리비율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단가"/>
      <sheetName val="잡비"/>
      <sheetName val="견적현황"/>
      <sheetName val="견적서"/>
      <sheetName val="내역"/>
      <sheetName val="일위대가"/>
      <sheetName val="일위대가 (2)"/>
      <sheetName val="용인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현황"/>
      <sheetName val="설계서표지"/>
      <sheetName val="집계표"/>
      <sheetName val="1식단가"/>
      <sheetName val="제목"/>
      <sheetName val="공사비현황"/>
      <sheetName val="공사량현황"/>
      <sheetName val="물량산출내역"/>
      <sheetName val="제잡비산출"/>
      <sheetName val="부대공사비산출"/>
      <sheetName val="범례"/>
      <sheetName val="수량명세서"/>
      <sheetName val="설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1"/>
      <sheetName val="2공구수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자금집행 현황"/>
      <sheetName val="총괄장"/>
      <sheetName val="현장관리비집행(갑)"/>
      <sheetName val="현장관리비(을)"/>
      <sheetName val="가설공사"/>
      <sheetName val="안전관리비(갑)"/>
      <sheetName val="안전관리비(을)"/>
      <sheetName val="식비"/>
      <sheetName val="간식비"/>
      <sheetName val="노임대장"/>
      <sheetName val="노임대장 (2)"/>
      <sheetName val="장비"/>
      <sheetName val="노임대장 (3)"/>
      <sheetName val="총괄(관리비)"/>
      <sheetName val="전체공사"/>
      <sheetName val="인천4(총괄표)"/>
      <sheetName val="기계갑"/>
      <sheetName val="기계집계"/>
      <sheetName val="기계내역"/>
      <sheetName val="소방계갑 "/>
      <sheetName val="소방집계1"/>
      <sheetName val="소방내역"/>
      <sheetName val="원가계산서"/>
      <sheetName val="내역서 (2)"/>
      <sheetName val="일위대가  (2)"/>
      <sheetName val="원가계산서(최초) (2)"/>
      <sheetName val="집계표 (2)"/>
      <sheetName val="일위대가목록표 (2)"/>
      <sheetName val="Sheet1"/>
      <sheetName val="Sheet2"/>
      <sheetName val="Sheet3"/>
      <sheetName val="EMST10"/>
      <sheetName val="1월"/>
      <sheetName val="3월"/>
      <sheetName val="input"/>
      <sheetName val="CODE"/>
      <sheetName val="직공비"/>
      <sheetName val="단가"/>
      <sheetName val="200"/>
      <sheetName val="1-1"/>
      <sheetName val="2000년1차"/>
      <sheetName val="내역표지"/>
      <sheetName val="전기"/>
      <sheetName val="물가자료"/>
      <sheetName val="Hw-CV"/>
      <sheetName val="삼성전기"/>
      <sheetName val="Sheet1 (2)"/>
      <sheetName val="건축미장"/>
      <sheetName val="건축미장내역"/>
      <sheetName val="공통가설"/>
      <sheetName val="점수계산1-2"/>
      <sheetName val="SLAB&quot;1&quot;"/>
      <sheetName val="건축-물가변동"/>
      <sheetName val="COPING"/>
      <sheetName val="품셈표"/>
      <sheetName val="공사내역"/>
      <sheetName val="자재co"/>
      <sheetName val="1-4일위대가목차"/>
      <sheetName val="입찰안"/>
      <sheetName val="1호인버트수량"/>
      <sheetName val="관기성공.내"/>
      <sheetName val="토공사"/>
      <sheetName val="설계"/>
      <sheetName val="내역서"/>
      <sheetName val="일위목록"/>
      <sheetName val="giathanh1"/>
      <sheetName val="남양시작동자105노65기1.3화1.2"/>
      <sheetName val="guard(mac)"/>
      <sheetName val="중기가격"/>
      <sheetName val="M1"/>
      <sheetName val="건축내역"/>
      <sheetName val="토목"/>
      <sheetName val="원가입력"/>
      <sheetName val="b_balju"/>
      <sheetName val="집계표"/>
      <sheetName val="산출내역서집계표"/>
      <sheetName val="오억미만"/>
      <sheetName val="부안일위"/>
      <sheetName val="을"/>
      <sheetName val="기자재비"/>
      <sheetName val="을지"/>
      <sheetName val="간선계산"/>
      <sheetName val="목록"/>
      <sheetName val="Sheet5"/>
      <sheetName val="COA-17"/>
      <sheetName val="C-18"/>
      <sheetName val="결재판"/>
      <sheetName val="Total"/>
      <sheetName val="별표집계"/>
      <sheetName val="1공구 건정토건 토공"/>
      <sheetName val="개요입력"/>
      <sheetName val="수량기준"/>
      <sheetName val="단가기준"/>
      <sheetName val="일위대가(가설)"/>
      <sheetName val="gyun"/>
      <sheetName val="토목내역서"/>
      <sheetName val="CAT_5"/>
      <sheetName val="Macro(전선)"/>
      <sheetName val="기둥"/>
      <sheetName val="저판(버림100)"/>
      <sheetName val="교각1"/>
      <sheetName val="간접비내역-1"/>
      <sheetName val="총 원가계산"/>
      <sheetName val="부속동"/>
      <sheetName val="토목주소"/>
      <sheetName val="프랜트면허"/>
      <sheetName val="투찰가"/>
      <sheetName val="사급자재"/>
      <sheetName val="횡배수관토공수량"/>
      <sheetName val="CPM챠트 "/>
      <sheetName val="정부노임단가"/>
      <sheetName val="공사비예산서(토목분)"/>
      <sheetName val="ETC"/>
      <sheetName val="6동"/>
      <sheetName val="부대내역"/>
      <sheetName val="노임"/>
      <sheetName val="가스"/>
      <sheetName val="Macro(ST)"/>
      <sheetName val="Macro(AT)"/>
      <sheetName val="표지"/>
      <sheetName val="#REF"/>
      <sheetName val="시추주상도"/>
      <sheetName val="11.자재단가"/>
      <sheetName val="코드표"/>
      <sheetName val="BSD (2)"/>
      <sheetName val="철콘공사"/>
      <sheetName val="재료집계"/>
      <sheetName val="UPRI"/>
      <sheetName val="식재총괄"/>
      <sheetName val="일위대가"/>
      <sheetName val="DATA"/>
      <sheetName val="대전-교대(A1-A2)"/>
      <sheetName val="수량산출내역1115"/>
      <sheetName val="지급자재"/>
      <sheetName val="타공종이기"/>
      <sheetName val="총괄내역서"/>
      <sheetName val="내역서적용수량"/>
      <sheetName val="전신환매도율"/>
      <sheetName val="일반부표"/>
      <sheetName val="CPM챠트"/>
      <sheetName val="뜃맟뭁돽띿맟?-BLDG"/>
      <sheetName val="적용단가"/>
      <sheetName val="eq_data"/>
      <sheetName val="우수받이"/>
      <sheetName val="품셈TABLE"/>
      <sheetName val="서울산업대(토)"/>
      <sheetName val="내역서(총괄)"/>
      <sheetName val="Project Brief"/>
      <sheetName val="S058FL01"/>
      <sheetName val="주방환기"/>
      <sheetName val="자재단가비교표"/>
      <sheetName val="가설공사내역"/>
      <sheetName val="PBS"/>
      <sheetName val="Sheet4"/>
      <sheetName val="갑지(추정)"/>
      <sheetName val="맨홀토공산출"/>
      <sheetName val="골조시행"/>
      <sheetName val="포장복구집계"/>
      <sheetName val="기성내역서표지"/>
      <sheetName val="SILICATE"/>
      <sheetName val="단중표"/>
      <sheetName val="인건비"/>
      <sheetName val="일위대가내역"/>
      <sheetName val="입출재고현황 (2)"/>
      <sheetName val="SUMMARY"/>
      <sheetName val="PAINT"/>
      <sheetName val="전장품(관리용)"/>
      <sheetName val="관음목장(제출용)자105인97.5"/>
      <sheetName val="세부내역"/>
      <sheetName val="PROJECT BRIEF(EX.NEW)"/>
      <sheetName val="하조서"/>
      <sheetName val="일위대가-2"/>
      <sheetName val="CODE(2)"/>
      <sheetName val="간접비"/>
      <sheetName val="문학간접"/>
      <sheetName val="간접"/>
      <sheetName val="기본DATA"/>
      <sheetName val="준검 내역서"/>
      <sheetName val="조건표"/>
      <sheetName val="conv전장품"/>
      <sheetName val="내역분기"/>
      <sheetName val="와동25-3(변경)"/>
      <sheetName val="EACT10"/>
      <sheetName val="FAX"/>
      <sheetName val="하중계산"/>
      <sheetName val="Tbom-tot"/>
      <sheetName val="Mc1"/>
      <sheetName val="2.유지보수비"/>
      <sheetName val="별표 "/>
      <sheetName val="안정검토"/>
      <sheetName val="단면설계"/>
      <sheetName val="I一般比"/>
      <sheetName val="배수장공사비명세서"/>
      <sheetName val="공사비총괄표"/>
      <sheetName val="제경비"/>
      <sheetName val="교각계산"/>
      <sheetName val="내  역  서"/>
      <sheetName val="적현로"/>
      <sheetName val="산출내역"/>
      <sheetName val="1.설계조건"/>
      <sheetName val="세부내역서"/>
      <sheetName val="노임단가"/>
      <sheetName val="단가및재료비"/>
      <sheetName val="중기사용료"/>
      <sheetName val="계양가시설"/>
      <sheetName val="양산물금"/>
      <sheetName val="정공공사"/>
      <sheetName val="산출근거"/>
      <sheetName val="2004 연결"/>
      <sheetName val="대림경상68억"/>
      <sheetName val="단면 (2)"/>
      <sheetName val="LABTOTAL"/>
      <sheetName val="기본"/>
      <sheetName val="INS-SHEET"/>
      <sheetName val="설계내역"/>
      <sheetName val="단위수량"/>
      <sheetName val="증감대비"/>
      <sheetName val="부대공Ⅱ"/>
      <sheetName val="LIST"/>
      <sheetName val="DANGA"/>
      <sheetName val="돌담교 상부수량"/>
      <sheetName val="단가조사서"/>
      <sheetName val="단가조사"/>
      <sheetName val="제품"/>
      <sheetName val="약품설비"/>
      <sheetName val="슬래브(유곡)"/>
      <sheetName val="예산M11A"/>
      <sheetName val="단가표"/>
      <sheetName val="UNIT"/>
      <sheetName val="일위목록-기"/>
      <sheetName val="견적내용입력"/>
      <sheetName val="수로교총재료집계"/>
      <sheetName val="연부97-1"/>
      <sheetName val="갑지1"/>
      <sheetName val="계화배수"/>
      <sheetName val="금액"/>
      <sheetName val="통합"/>
      <sheetName val="견적대비표"/>
      <sheetName val="시노"/>
      <sheetName val="방송일위대가"/>
      <sheetName val="품목"/>
      <sheetName val="성남여성복지내역"/>
      <sheetName val="TOTAL_BOQ"/>
      <sheetName val="손익분석"/>
      <sheetName val="일위대가-1"/>
      <sheetName val="목창호"/>
      <sheetName val="에너지동"/>
      <sheetName val="공량산출서"/>
      <sheetName val="기성2"/>
      <sheetName val="산정표"/>
      <sheetName val="산재 안전"/>
      <sheetName val="노무비 경비"/>
      <sheetName val="XXXXXX"/>
      <sheetName val="대전월평내역"/>
      <sheetName val="2000전체분"/>
      <sheetName val="일위대가(계측기설치)"/>
      <sheetName val="노임이"/>
      <sheetName val="화전입력"/>
      <sheetName val="부표총괄"/>
      <sheetName val="WEON"/>
      <sheetName val="Summary Sheets"/>
      <sheetName val="B1(반포1차)"/>
      <sheetName val="단가보완"/>
      <sheetName val="단위가격"/>
      <sheetName val="외상매"/>
      <sheetName val="내역(중앙)"/>
      <sheetName val="내역(창신)"/>
      <sheetName val="금액내역서"/>
      <sheetName val="현대물량"/>
      <sheetName val="중동상가"/>
      <sheetName val="EQUIP-H"/>
      <sheetName val="공사수행방안"/>
      <sheetName val="품셈총괄표"/>
      <sheetName val="VXXXXXXX"/>
      <sheetName val="적용률"/>
      <sheetName val="결재판(삭제하지말아주세요)"/>
      <sheetName val="CPI"/>
      <sheetName val="CV"/>
      <sheetName val="부산4"/>
      <sheetName val="비용"/>
      <sheetName val="기계 도급내역서"/>
      <sheetName val="실행철강하도"/>
      <sheetName val="TUAS"/>
      <sheetName val="CIVIL4"/>
      <sheetName val="바.한일양산"/>
      <sheetName val="부하계산서"/>
      <sheetName val="c_balju"/>
      <sheetName val="공사비집계"/>
      <sheetName val="BID"/>
      <sheetName val="MANUFACTORY"/>
      <sheetName val="기기점검"/>
      <sheetName val="송라터널총괄"/>
      <sheetName val="장비명"/>
      <sheetName val="일위대가(건축)"/>
      <sheetName val="견적조건"/>
      <sheetName val="소요자재"/>
      <sheetName val="노무산출서"/>
      <sheetName val="A-4"/>
      <sheetName val="철근콘크리트"/>
      <sheetName val="파일항타"/>
      <sheetName val="파일항타 (2)"/>
      <sheetName val="하수실행"/>
      <sheetName val="자판실행"/>
      <sheetName val="매입세"/>
      <sheetName val="진주방향"/>
      <sheetName val="MCC제원"/>
      <sheetName val="TEST1"/>
      <sheetName val="IMPEADENCE MAP 취수장"/>
      <sheetName val="가스내역"/>
      <sheetName val="ABUT수량-A1"/>
      <sheetName val="96보완계획7.12"/>
      <sheetName val="Bid_Detail"/>
      <sheetName val="001"/>
      <sheetName val="3.공통공사대비"/>
      <sheetName val="SG"/>
      <sheetName val="tggwan(mac)"/>
      <sheetName val="포장공"/>
      <sheetName val="샘플표지"/>
      <sheetName val="CAP"/>
      <sheetName val="역T형"/>
      <sheetName val="ELECTRIC"/>
      <sheetName val="9GNG운반"/>
      <sheetName val="법면"/>
      <sheetName val="부대공"/>
      <sheetName val="구조물공"/>
      <sheetName val="중기일위대가"/>
      <sheetName val="토공"/>
      <sheetName val="배수공1"/>
      <sheetName val="O＆P"/>
      <sheetName val="신우"/>
      <sheetName val="일위_파일"/>
      <sheetName val="설 계"/>
      <sheetName val="말뚝물량"/>
      <sheetName val="수량산출근거"/>
      <sheetName val="단위집계표"/>
      <sheetName val="TRE TABLE"/>
      <sheetName val="일위대가목록"/>
      <sheetName val="총내역서"/>
      <sheetName val="차액보증"/>
      <sheetName val="열린교실"/>
      <sheetName val="전체도급"/>
      <sheetName val="말뚝지지력산정"/>
      <sheetName val="현황"/>
      <sheetName val="982월원안"/>
      <sheetName val="교량전기"/>
      <sheetName val="1단계"/>
      <sheetName val="가공비"/>
      <sheetName val="1995년 섹터별 매출"/>
      <sheetName val="AILC004"/>
      <sheetName val="Curves"/>
      <sheetName val="Tables"/>
      <sheetName val="각종양식"/>
      <sheetName val="정렬"/>
      <sheetName val="계약서"/>
      <sheetName val="예산대비"/>
      <sheetName val="상수도토공집계표"/>
      <sheetName val="MOTOR"/>
      <sheetName val="VV보온LINK"/>
      <sheetName val="FIT보온LINK"/>
      <sheetName val="부대대비"/>
      <sheetName val="냉연집계"/>
      <sheetName val="s.v"/>
      <sheetName val="J直材4"/>
      <sheetName val="Macro1"/>
      <sheetName val="설정"/>
      <sheetName val="96노임기준"/>
      <sheetName val="배수장공사비"/>
      <sheetName val="내역입력"/>
      <sheetName val="단가대비표"/>
      <sheetName val="자  재"/>
      <sheetName val="건축외주"/>
      <sheetName val="추정BS"/>
      <sheetName val="추정PL"/>
      <sheetName val="2.가정단면"/>
      <sheetName val="아파트"/>
      <sheetName val="대목"/>
      <sheetName val="dg"/>
      <sheetName val="수입"/>
      <sheetName val="부하(성남)"/>
      <sheetName val="메서,변+증"/>
      <sheetName val="예상"/>
      <sheetName val="퇴직금(울산천상)"/>
      <sheetName val="MAT"/>
      <sheetName val="시산표"/>
      <sheetName val="미드수량"/>
      <sheetName val="건축"/>
      <sheetName val="교통대책내역"/>
      <sheetName val="버스운행안내"/>
      <sheetName val="예방접종계획"/>
      <sheetName val="근태계획서"/>
      <sheetName val="약품공급2"/>
      <sheetName val="P.M 별"/>
      <sheetName val="잡비"/>
      <sheetName val="건축집계표"/>
      <sheetName val="산업"/>
      <sheetName val="공조기"/>
      <sheetName val="esc"/>
      <sheetName val="화전내"/>
      <sheetName val="중기조종사 단위단가"/>
      <sheetName val="전산소모"/>
      <sheetName val="GAEYO"/>
      <sheetName val="노무비"/>
      <sheetName val="특이사항"/>
      <sheetName val="BASIC (2)"/>
      <sheetName val="단"/>
      <sheetName val="TG9504"/>
      <sheetName val="토적계산"/>
      <sheetName val="목차"/>
      <sheetName val="Sheet1 (3)"/>
      <sheetName val="sw1"/>
      <sheetName val="NOMUBI"/>
      <sheetName val="백암비스타내역"/>
      <sheetName val="공작물조직표(용배수)"/>
      <sheetName val="공사개요"/>
      <sheetName val="coll#"/>
      <sheetName val="3.바닥판설계"/>
      <sheetName val="우배수"/>
      <sheetName val="직노"/>
      <sheetName val="S14"/>
      <sheetName val="단가산출"/>
      <sheetName val="04.계약내역서.xlsx"/>
      <sheetName val="전기일위대가"/>
      <sheetName val="설계명세서"/>
      <sheetName val="예산명세서"/>
      <sheetName val="자료입력"/>
      <sheetName val="앨범표지"/>
      <sheetName val="시점부일반수량"/>
      <sheetName val="조직"/>
      <sheetName val="CON"/>
      <sheetName val="CABLE"/>
      <sheetName val="CLAUSE"/>
      <sheetName val="경비"/>
      <sheetName val="전선"/>
      <sheetName val="경비_원본"/>
      <sheetName val="수원공"/>
      <sheetName val="시중노임단가"/>
      <sheetName val="조작대(1연)"/>
      <sheetName val="설계변경원가계산총괄표"/>
      <sheetName val="기초단가"/>
      <sheetName val="사회복지관"/>
      <sheetName val="원가계산하도"/>
      <sheetName val="식재"/>
      <sheetName val="시설물"/>
      <sheetName val="식재출력용"/>
      <sheetName val="유지관리"/>
      <sheetName val="구성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간접"/>
      <sheetName val="Sheet1"/>
      <sheetName val="수지표"/>
      <sheetName val="셀명"/>
      <sheetName val="관급자재"/>
      <sheetName val="부대원내역(설비)"/>
      <sheetName val="실행내역"/>
      <sheetName val="노임"/>
      <sheetName val="식재"/>
      <sheetName val="시설물"/>
      <sheetName val="식재출력용"/>
      <sheetName val="유지관리"/>
      <sheetName val="단가"/>
      <sheetName val="단가조사"/>
      <sheetName val="소방"/>
      <sheetName val="#REF"/>
      <sheetName val="원가계산"/>
      <sheetName val="원가계산 (2)"/>
      <sheetName val="간선토공재집"/>
      <sheetName val="지선토공재집"/>
      <sheetName val="데이타"/>
      <sheetName val="식재인부"/>
      <sheetName val="설계예시"/>
      <sheetName val="북제주원가"/>
      <sheetName val="내역(토목)"/>
      <sheetName val="내역갑지"/>
      <sheetName val="일위대가(계측기설치)"/>
      <sheetName val="도급"/>
      <sheetName val="계수시트"/>
      <sheetName val="원가계산서"/>
      <sheetName val="모래기초"/>
      <sheetName val="공통가설공사"/>
      <sheetName val="형틀공사"/>
      <sheetName val="빗물받이(910-510-410)"/>
      <sheetName val="주공 갑지"/>
      <sheetName val="물가시세"/>
      <sheetName val="노임단가"/>
      <sheetName val="단가산출서 (2)"/>
      <sheetName val="단가산출서"/>
      <sheetName val="1.1토목"/>
      <sheetName val="갈현동"/>
      <sheetName val="내역서"/>
      <sheetName val="Total"/>
      <sheetName val="4차원가계산서"/>
      <sheetName val="서문"/>
      <sheetName val="갑지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일반부표"/>
      <sheetName val="직급인원"/>
      <sheetName val="총인원"/>
      <sheetName val="설계"/>
      <sheetName val="날개수량1.5"/>
      <sheetName val="총괄내역서"/>
      <sheetName val="200"/>
      <sheetName val="내역"/>
      <sheetName val="DC-O-4-S(설명서)"/>
      <sheetName val="수량산출서"/>
      <sheetName val="전익자재"/>
      <sheetName val="요율"/>
      <sheetName val="대림경상68억"/>
      <sheetName val="건축내역"/>
      <sheetName val="일위대가"/>
      <sheetName val="SG"/>
      <sheetName val="견적공통"/>
      <sheetName val="A-4"/>
      <sheetName val="Sheet6"/>
      <sheetName val="제경비율"/>
      <sheetName val="분전함신설"/>
      <sheetName val="접지1종"/>
      <sheetName val="코드"/>
      <sheetName val="일위목록"/>
      <sheetName val="자판실행"/>
      <sheetName val="가실행 내역서"/>
      <sheetName val="준검 내역서"/>
      <sheetName val="수량산출내역1115"/>
      <sheetName val="대비표(토공1안)"/>
      <sheetName val="기초"/>
      <sheetName val="2000년1차"/>
      <sheetName val="단가조정"/>
      <sheetName val="세부내역"/>
      <sheetName val="토목주소"/>
      <sheetName val="간지"/>
      <sheetName val="입찰"/>
      <sheetName val="현경"/>
      <sheetName val="도급당초내역"/>
      <sheetName val="견적을지"/>
      <sheetName val="인건비"/>
      <sheetName val="투찰"/>
      <sheetName val="백호우계수"/>
      <sheetName val="Sheet17"/>
      <sheetName val="INPUT"/>
      <sheetName val="공정표(1차분)"/>
      <sheetName val="공종보고(총괄)0812,0901,2,3월"/>
      <sheetName val="공종보고(1차분)0812,0901,2,3월"/>
      <sheetName val="문학간접"/>
      <sheetName val="6PILE  (돌출)"/>
      <sheetName val="내역(전체)"/>
      <sheetName val="준공조서"/>
      <sheetName val="공사준공계"/>
      <sheetName val="준공검사보고서"/>
      <sheetName val="IMPEADENCE MAP 취수장"/>
      <sheetName val="건축일"/>
      <sheetName val="산출내역서"/>
      <sheetName val="Sheet1 (2)"/>
      <sheetName val="일 위 대 가 표 "/>
      <sheetName val="을"/>
      <sheetName val="토공사"/>
      <sheetName val="장비종합부표"/>
      <sheetName val="집계표_식재"/>
      <sheetName val="부표"/>
      <sheetName val="단가 및 재료비"/>
      <sheetName val="단가산출1"/>
      <sheetName val="대로근거"/>
      <sheetName val="중로근거"/>
      <sheetName val="Sheet2"/>
      <sheetName val="중기가격"/>
      <sheetName val="99총공사내역서"/>
      <sheetName val="내역표지"/>
      <sheetName val="집계표"/>
      <sheetName val="2000전체분"/>
      <sheetName val="70%"/>
      <sheetName val="s"/>
      <sheetName val="취수탑"/>
      <sheetName val="평가데이터"/>
      <sheetName val="#2_일위대가목록"/>
      <sheetName val="토공사(흙막이)"/>
      <sheetName val="D"/>
      <sheetName val="공사개요"/>
      <sheetName val="전계가"/>
      <sheetName val="직노"/>
      <sheetName val="기초일위"/>
      <sheetName val="갑지(추정)"/>
      <sheetName val="자재목록표"/>
      <sheetName val="금액"/>
      <sheetName val="건축내역서"/>
      <sheetName val="설비내역서"/>
      <sheetName val="전기내역서"/>
      <sheetName val="3.공통공사대비"/>
      <sheetName val="수량이동"/>
      <sheetName val="510동"/>
      <sheetName val="511동"/>
      <sheetName val="512동"/>
      <sheetName val="502동"/>
      <sheetName val="503동"/>
      <sheetName val="504동"/>
      <sheetName val="505동"/>
      <sheetName val="506동"/>
      <sheetName val="507동"/>
      <sheetName val="508동"/>
      <sheetName val="509동"/>
      <sheetName val="개요"/>
      <sheetName val="나.건축"/>
      <sheetName val="국내조달(통합-1)"/>
      <sheetName val="조직"/>
      <sheetName val="설 계"/>
      <sheetName val="재정비직인"/>
      <sheetName val="재정비내역"/>
      <sheetName val="지적고시내역"/>
      <sheetName val="업무분장 "/>
      <sheetName val="공통"/>
      <sheetName val="전체"/>
      <sheetName val="CC16-내역서"/>
      <sheetName val="수목단가"/>
      <sheetName val="시설수량표"/>
      <sheetName val="식재수량표"/>
      <sheetName val="자재단가"/>
      <sheetName val="4.2유효폭의 계산"/>
      <sheetName val="I一般比"/>
      <sheetName val="J直材4"/>
      <sheetName val="설직재-1"/>
      <sheetName val="N賃率-職"/>
      <sheetName val="기본일위"/>
      <sheetName val="집계"/>
      <sheetName val="내역서2안"/>
      <sheetName val="패널"/>
      <sheetName val="홍보비디오"/>
      <sheetName val="제직재"/>
      <sheetName val="정보"/>
      <sheetName val="6호기"/>
      <sheetName val="증감대비"/>
      <sheetName val="일위산출"/>
      <sheetName val="예산조서"/>
      <sheetName val="단가산출"/>
      <sheetName val="부대대비"/>
      <sheetName val="냉연집계"/>
      <sheetName val="기둥(원형)"/>
      <sheetName val="노무비"/>
      <sheetName val="일위대가목록"/>
      <sheetName val="Macro1"/>
      <sheetName val="총물량"/>
      <sheetName val="★도급내역"/>
      <sheetName val="내   역"/>
      <sheetName val="2경간"/>
      <sheetName val="수량산출"/>
      <sheetName val="입력"/>
      <sheetName val="관리,공감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공통비(전체)"/>
      <sheetName val="1호맨홀가감수량"/>
      <sheetName val="가시설(TYPE-A)"/>
      <sheetName val="1-1평균터파기고(1)"/>
      <sheetName val="1호맨홀수량산출"/>
      <sheetName val="표지세로"/>
      <sheetName val="EP0618"/>
      <sheetName val="실행철강하도"/>
      <sheetName val="내역서 "/>
      <sheetName val="단가표"/>
      <sheetName val="횡배수관토공수량"/>
      <sheetName val="양수장(기계)"/>
      <sheetName val="날개벽"/>
      <sheetName val="토목(대안)"/>
      <sheetName val="기초자료입력"/>
      <sheetName val="구천"/>
      <sheetName val="98NS-N"/>
      <sheetName val="공사비총괄표"/>
      <sheetName val="표지"/>
      <sheetName val="기계공사"/>
      <sheetName val="tong du toan"/>
      <sheetName val="위치조서"/>
      <sheetName val="청천내"/>
      <sheetName val="입찰안"/>
      <sheetName val="공비대비"/>
      <sheetName val="설계예산서"/>
      <sheetName val="적용기준"/>
      <sheetName val="const."/>
      <sheetName val="인원데이타"/>
      <sheetName val="단가 (2)"/>
      <sheetName val="평3"/>
      <sheetName val="서울대규장각(가시설흙막이)"/>
      <sheetName val="CTEMCOST"/>
      <sheetName val="안전관리자급여명세표"/>
      <sheetName val="중기사용료산출근거"/>
      <sheetName val="b_balju"/>
      <sheetName val="품셈TABLE"/>
      <sheetName val="5차설계"/>
      <sheetName val="단위수량"/>
    </sheetNames>
    <sheetDataSet>
      <sheetData sheetId="0">
        <row r="2">
          <cell r="AB2" t="str">
            <v>공사명 : 한국애니메이션고등학교 신축공사</v>
          </cell>
        </row>
      </sheetData>
      <sheetData sheetId="1"/>
      <sheetData sheetId="2"/>
      <sheetData sheetId="3"/>
      <sheetData sheetId="4"/>
      <sheetData sheetId="5" refreshError="1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EQUIPMENT -2"/>
      <sheetName val="낙찰표"/>
      <sheetName val="설직재-1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호기"/>
      <sheetName val="집행"/>
      <sheetName val="laroux"/>
      <sheetName val="급여산정"/>
      <sheetName val="월별산출-직원"/>
      <sheetName val="총괄표"/>
      <sheetName val="VXXXXX"/>
      <sheetName val="VXXXX"/>
      <sheetName val="@요약표"/>
      <sheetName val="@견적조건"/>
      <sheetName val="新주택문화관수준"/>
      <sheetName val="@최종(상승포함)"/>
      <sheetName val="리모델링"/>
      <sheetName val="금액확인"/>
      <sheetName val="@갑지&amp;DATA"/>
      <sheetName val="공유보정"/>
      <sheetName val="층,세대,연면적보정"/>
      <sheetName val="@토공-흙막이"/>
      <sheetName val="집계표"/>
      <sheetName val="내역서"/>
      <sheetName val="회의록"/>
      <sheetName val="[6호기ࡴ집행"/>
      <sheetName val="집행품의"/>
      <sheetName val="집행품의 (2)"/>
      <sheetName val="안전난간"/>
      <sheetName val="안전표어공모"/>
      <sheetName val="준설"/>
      <sheetName val="바리케이트"/>
      <sheetName val="시공팀업무분장"/>
      <sheetName val="레미탈"/>
      <sheetName val="안,환,업무분장"/>
      <sheetName val="배수판"/>
      <sheetName val="목차"/>
      <sheetName val="50m도로변가설휀스"/>
      <sheetName val="가설출입문 (2)"/>
      <sheetName val="Sheet1 (2)"/>
      <sheetName val="휀스민원"/>
      <sheetName val="쓰레기민원"/>
      <sheetName val="진동및소음"/>
      <sheetName val="사진대지"/>
      <sheetName val="Sheet1"/>
      <sheetName val="Sheet2"/>
      <sheetName val="Sheet3"/>
      <sheetName val="96노임기준"/>
      <sheetName val="대전(세창동)"/>
      <sheetName val="입찰안"/>
      <sheetName val="기본단가"/>
      <sheetName val="인건비단가"/>
      <sheetName val="실행(1)"/>
      <sheetName val="데이타"/>
      <sheetName val="식재인부"/>
      <sheetName val="일지-H"/>
      <sheetName val="물가시세"/>
      <sheetName val="한강운반비"/>
      <sheetName val="식재"/>
      <sheetName val="시설물"/>
      <sheetName val="식재출력용"/>
      <sheetName val="유지관리"/>
      <sheetName val="단가"/>
      <sheetName val="Total"/>
      <sheetName val="일위대가"/>
      <sheetName val="설계예시"/>
      <sheetName val="견적율"/>
      <sheetName val="GAEYO"/>
      <sheetName val="공사설명서"/>
      <sheetName val="SAM"/>
      <sheetName val="일위대가목차"/>
      <sheetName val="일위대가표"/>
      <sheetName val="#REF"/>
      <sheetName val="Y-WORK"/>
      <sheetName val="unit 4"/>
      <sheetName val="백암비스타내역"/>
      <sheetName val="갑지"/>
      <sheetName val="BID"/>
      <sheetName val="CTEMCOST"/>
      <sheetName val="소요자재"/>
      <sheetName val="노무산출서"/>
      <sheetName val="설계내역서"/>
      <sheetName val="기계공사"/>
      <sheetName val="내역"/>
      <sheetName val="간접"/>
      <sheetName val="전기일위대가"/>
      <sheetName val="단위단가"/>
      <sheetName val="비교표"/>
      <sheetName val="대비표"/>
      <sheetName val="공구원가계산"/>
      <sheetName val="노임"/>
      <sheetName val="대림경상68억"/>
      <sheetName val="견적"/>
      <sheetName val="노무단가"/>
      <sheetName val="D"/>
      <sheetName val="원형1호맨홀토공수량"/>
      <sheetName val="우석문틀"/>
      <sheetName val="수지표"/>
      <sheetName val="셀명"/>
      <sheetName val="내역(설비)"/>
      <sheetName val="표지"/>
      <sheetName val="교각계산"/>
      <sheetName val="유림골조"/>
      <sheetName val="기본데이타입력"/>
      <sheetName val="3.경비"/>
      <sheetName val="1.급료"/>
      <sheetName val="통신집계표1"/>
      <sheetName val="정부노임단가"/>
      <sheetName val="단가조사서"/>
      <sheetName val="외주"/>
      <sheetName val="노임단가"/>
      <sheetName val="개산공사비"/>
      <sheetName val="부속동"/>
      <sheetName val="도급"/>
      <sheetName val="소비자가"/>
      <sheetName val="총원가계산서(요율)"/>
      <sheetName val="집계"/>
      <sheetName val="기본일위"/>
      <sheetName val="직노"/>
      <sheetName val="I一般比"/>
      <sheetName val="내역서2안"/>
      <sheetName val="설직재-1"/>
      <sheetName val="수량산출서"/>
      <sheetName val="전기공사"/>
      <sheetName val="구의33고"/>
      <sheetName val="투찰(하수)"/>
      <sheetName val="마감사양"/>
      <sheetName val="수량산출"/>
      <sheetName val="부대내역"/>
      <sheetName val="건축집계"/>
      <sheetName val="실행"/>
      <sheetName val="단가 (2)"/>
      <sheetName val="경산"/>
      <sheetName val="사업수지분석"/>
      <sheetName val="죽전"/>
      <sheetName val="화정"/>
      <sheetName val="해운대"/>
      <sheetName val="프린트용"/>
      <sheetName val="0.준공시예정원가갑지"/>
      <sheetName val="1.하도급 계약현황 "/>
      <sheetName val="1-1.하도정산계획"/>
      <sheetName val="2.자재구매계약현황"/>
      <sheetName val="3.직영공사(예상투자)"/>
      <sheetName val="4.지급자재"/>
      <sheetName val="5.업그레이드등"/>
      <sheetName val="6.VE계획"/>
      <sheetName val="7.임차장비현황"/>
      <sheetName val="8.간접비집계(직영)"/>
      <sheetName val="8-1.간접비집계 (직영+하도)"/>
      <sheetName val="9.실행예산서"/>
      <sheetName val="9-1.직영상세조회"/>
      <sheetName val="9-2.하도상세조회"/>
      <sheetName val="동해title"/>
      <sheetName val="기별"/>
      <sheetName val="JUCKEYK"/>
      <sheetName val="정보"/>
      <sheetName val="Sheet4"/>
      <sheetName val="Macro1"/>
      <sheetName val="도급내역"/>
      <sheetName val="ABUT수량-A1"/>
      <sheetName val="01"/>
      <sheetName val=" 냉각수펌프"/>
      <sheetName val="공조기휀"/>
      <sheetName val="AHU집계"/>
      <sheetName val="AS포장복구 "/>
      <sheetName val="대비"/>
      <sheetName val="산출내역서집계표"/>
      <sheetName val="철거 물량 산출서"/>
      <sheetName val="실행내역"/>
      <sheetName val="4.공사별"/>
      <sheetName val="공문"/>
      <sheetName val="공사비산출내역"/>
      <sheetName val="공통가설"/>
      <sheetName val="밸브설치"/>
      <sheetName val="별표(59~89)"/>
      <sheetName val="기계내역"/>
      <sheetName val="잡비"/>
      <sheetName val="APT"/>
      <sheetName val="관접합및부설"/>
      <sheetName val="을지"/>
      <sheetName val="건축공사실행"/>
      <sheetName val="수입"/>
      <sheetName val="내역서(총)"/>
      <sheetName val="보할최종(준공)only"/>
      <sheetName val="총괄내역서"/>
      <sheetName val="7월11일"/>
      <sheetName val="단가조사"/>
      <sheetName val="설비"/>
      <sheetName val="중기일위대가"/>
      <sheetName val="사급자재"/>
      <sheetName val="2000.11월설계내역"/>
      <sheetName val="전계가"/>
      <sheetName val="127동 History"/>
      <sheetName val="일위단위"/>
      <sheetName val="합의경상"/>
      <sheetName val="공사개요"/>
      <sheetName val="증감대비"/>
      <sheetName val="ELECTRIC"/>
      <sheetName val="금액집계"/>
      <sheetName val="수목단가"/>
      <sheetName val="시설수량표"/>
      <sheetName val="식재수량표"/>
      <sheetName val="자재단가"/>
      <sheetName val="을"/>
      <sheetName val="골조시행"/>
      <sheetName val="예가표"/>
      <sheetName val="연동내역"/>
      <sheetName val="단위수량"/>
      <sheetName val="가시설수량"/>
      <sheetName val="전선관"/>
      <sheetName val="여과지동"/>
      <sheetName val="기초자료"/>
      <sheetName val="내부마감"/>
      <sheetName val="FOB발"/>
      <sheetName val="UR2-Calculation"/>
      <sheetName val="기안"/>
      <sheetName val="잉여처분"/>
      <sheetName val="EACT10"/>
      <sheetName val="차액보증"/>
      <sheetName val="안정검토(온1)"/>
      <sheetName val="신우"/>
      <sheetName val="패널"/>
      <sheetName val="교대(A1)"/>
      <sheetName val="변수데이타"/>
      <sheetName val="세금자료"/>
      <sheetName val="SCHEDULE"/>
      <sheetName val="결재갑지"/>
      <sheetName val="Sheet5"/>
      <sheetName val="TYPE-A"/>
      <sheetName val="INPUT"/>
      <sheetName val="준검 내역서"/>
      <sheetName val="일반부표"/>
      <sheetName val="건축원가계산서"/>
      <sheetName val="원가계산서"/>
      <sheetName val="소업1교"/>
      <sheetName val="명단"/>
      <sheetName val="전기"/>
      <sheetName val="내역5"/>
      <sheetName val="총괄"/>
      <sheetName val="plan&amp;section of foundation"/>
      <sheetName val="working load at the btm ft."/>
      <sheetName val="stability check"/>
      <sheetName val="design criteria"/>
      <sheetName val="design load"/>
      <sheetName val="전기혼잡제경비(45)"/>
      <sheetName val="TB-내역서"/>
      <sheetName val="중동상가"/>
      <sheetName val="직공비"/>
      <sheetName val="코드"/>
      <sheetName val="기자재비"/>
      <sheetName val="DB"/>
      <sheetName val="토목"/>
      <sheetName val="수목데이타"/>
      <sheetName val="건축개요"/>
      <sheetName val="노무비"/>
      <sheetName val="Front"/>
      <sheetName val="wall"/>
      <sheetName val="실행철강하도"/>
      <sheetName val="개요"/>
      <sheetName val="Requirement(Work Crew)"/>
      <sheetName val="일위목차"/>
      <sheetName val="일반공사"/>
      <sheetName val="Baby일위대가"/>
      <sheetName val="단가표"/>
      <sheetName val="문학간접"/>
      <sheetName val="간접비"/>
      <sheetName val="노원열병합  건축공사기성내역서"/>
      <sheetName val="방배동내역(리라)"/>
      <sheetName val="부대공사총괄"/>
      <sheetName val="현장경비"/>
      <sheetName val="건축공사집계표"/>
      <sheetName val="전체분내역서"/>
      <sheetName val="교통대책내역"/>
      <sheetName val="총물량"/>
      <sheetName val="지급자재"/>
      <sheetName val="DATA"/>
      <sheetName val="설계명세서"/>
      <sheetName val="기성고려"/>
      <sheetName val="도기류"/>
      <sheetName val="Customer Databas"/>
      <sheetName val="효성CB 1P기초"/>
      <sheetName val="실행(ALT1)"/>
      <sheetName val="P.M 별"/>
      <sheetName val="설계명세서(장비)"/>
      <sheetName val="기계설비"/>
      <sheetName val="Macro3"/>
      <sheetName val="모래기초"/>
      <sheetName val="공사내역"/>
      <sheetName val="원가계산하도"/>
      <sheetName val="RFP002"/>
      <sheetName val="청천내"/>
      <sheetName val="1단계"/>
      <sheetName val="세부내역"/>
      <sheetName val="sst,stl창호"/>
      <sheetName val="단가(반정3교-원주)"/>
      <sheetName val="COVER-P"/>
      <sheetName val="착공계(전체)"/>
      <sheetName val="현장관리비 산출내역"/>
      <sheetName val="16-1"/>
      <sheetName val="정공공사"/>
      <sheetName val="자재비"/>
      <sheetName val="노임단가 (2)"/>
      <sheetName val="인제내역"/>
      <sheetName val="현장별계약현황('98.10.31)"/>
      <sheetName val="기본사항"/>
      <sheetName val="T13(P68~72,78)"/>
      <sheetName val="갑지_추정_"/>
      <sheetName val="코드표"/>
      <sheetName val="내역(을)"/>
      <sheetName val="PIPE"/>
      <sheetName val="남양시작동자105노65기1.3화1.2"/>
      <sheetName val="FLANGE"/>
      <sheetName val="VALVE"/>
      <sheetName val="단면"/>
      <sheetName val="C급보 "/>
      <sheetName val="담당자"/>
      <sheetName val="매각(6)"/>
      <sheetName val="매원개착터널총괄"/>
      <sheetName val="내역1"/>
      <sheetName val="H-PILE수량집계"/>
      <sheetName val="조견표"/>
      <sheetName val="준공조서"/>
      <sheetName val="공사준공계"/>
      <sheetName val="준공검사보고서"/>
      <sheetName val="노임이"/>
      <sheetName val="빌딩 안내"/>
      <sheetName val="Tender Summary"/>
      <sheetName val="교대(A1-A2)"/>
      <sheetName val="계수시트"/>
      <sheetName val="작성"/>
      <sheetName val="SAMPLE"/>
      <sheetName val="현장관리비 "/>
      <sheetName val="견적990322"/>
      <sheetName val="집계장(대목_실행)"/>
      <sheetName val="예총"/>
      <sheetName val="XZLC2"/>
      <sheetName val="기성2"/>
      <sheetName val="말고개터널조명전압강하"/>
      <sheetName val="터파기및재료"/>
      <sheetName val="손익차9월2"/>
      <sheetName val="2공구산출내역"/>
      <sheetName val="사기도장"/>
      <sheetName val="TIE-IN"/>
      <sheetName val="잡비계산"/>
      <sheetName val="에너지동"/>
      <sheetName val="부대공Ⅱ"/>
      <sheetName val="화재 탐지 설비"/>
      <sheetName val="MOTOR"/>
      <sheetName val="원가data"/>
      <sheetName val="원가서"/>
      <sheetName val="대가목록"/>
      <sheetName val="예산내역"/>
      <sheetName val="총괄수지표"/>
      <sheetName val="J01"/>
      <sheetName val="B1F"/>
      <sheetName val="구간별현황"/>
      <sheetName val="3.골재원검토의견서 갑지"/>
      <sheetName val="시설물일위"/>
      <sheetName val="가설공사"/>
      <sheetName val="내역아"/>
      <sheetName val="울타리"/>
      <sheetName val="토목주소"/>
      <sheetName val="프랜트면허"/>
      <sheetName val="단가 및 재료비"/>
      <sheetName val="중기사용료산출근거"/>
      <sheetName val="평가데이터"/>
      <sheetName val="기초분물량표"/>
      <sheetName val="단위세대물량"/>
      <sheetName val="연령현황"/>
      <sheetName val="5.전사투자계획종함안"/>
      <sheetName val="상반기손익차2총괄"/>
      <sheetName val="환율표"/>
      <sheetName val="자탐"/>
      <sheetName val="SUMMARY"/>
      <sheetName val="PAINT"/>
      <sheetName val="ETC"/>
      <sheetName val="장비종합부표"/>
      <sheetName val="집계표_식재"/>
      <sheetName val="부표"/>
      <sheetName val="DATE"/>
      <sheetName val="자판실행"/>
      <sheetName val="물량표S"/>
      <sheetName val="데리네이타현황"/>
      <sheetName val="기본DATA"/>
      <sheetName val="1~9 하중계산"/>
      <sheetName val="추가공사"/>
      <sheetName val="D&amp;P특기사항"/>
      <sheetName val="Sheet6"/>
      <sheetName val="내역서 제출"/>
      <sheetName val="설계내역"/>
      <sheetName val="FB25JN"/>
      <sheetName val="건축원가"/>
      <sheetName val="건축-물가변동"/>
      <sheetName val="환산"/>
      <sheetName val="인건비"/>
      <sheetName val="2.대외공문"/>
      <sheetName val="카렌스센터계량기설치공사"/>
      <sheetName val="단가조사표"/>
      <sheetName val="피벗테이블데이터분석"/>
      <sheetName val="평균높이산출근거"/>
      <sheetName val="횡배수관위치조서"/>
      <sheetName val="입력"/>
      <sheetName val="신표지1"/>
      <sheetName val="견"/>
      <sheetName val="조직"/>
      <sheetName val="BREAKDOWN"/>
      <sheetName val="TEST1"/>
      <sheetName val="기계경비(시간당)"/>
      <sheetName val="램머"/>
      <sheetName val="바.한일양산"/>
      <sheetName val="Dinh nghia"/>
      <sheetName val="DEF"/>
      <sheetName val="전차선로 물량표"/>
      <sheetName val="자재"/>
      <sheetName val="공통(20-91)"/>
      <sheetName val="위치조서"/>
      <sheetName val="내부부하"/>
      <sheetName val="도급FORM"/>
      <sheetName val="천안IP공장자100노100물량110할증"/>
      <sheetName val="설계"/>
      <sheetName val="견적대비표"/>
      <sheetName val="금액"/>
      <sheetName val="9-1차이내역"/>
      <sheetName val="직재"/>
      <sheetName val="재집"/>
      <sheetName val="EKOG10건축"/>
      <sheetName val="99노임기준"/>
      <sheetName val="단가대비표"/>
      <sheetName val="제잡비"/>
      <sheetName val="날개벽수량표"/>
      <sheetName val="견적서"/>
      <sheetName val="총괄갑 "/>
      <sheetName val="도배공사언고"/>
      <sheetName val="내역표지"/>
      <sheetName val="소방"/>
      <sheetName val="전선 및 전선관"/>
      <sheetName val="1.우편집중내역서"/>
      <sheetName val="자재집계"/>
      <sheetName val="양수장(기계)"/>
      <sheetName val="중기사용료"/>
      <sheetName val="단가일람"/>
      <sheetName val="조경일람"/>
      <sheetName val="Macro(MCC)"/>
      <sheetName val=" 견적서"/>
      <sheetName val="70%"/>
      <sheetName val="danga"/>
      <sheetName val="ilch"/>
      <sheetName val="금융"/>
      <sheetName val="배관"/>
      <sheetName val="날개벽"/>
      <sheetName val="저"/>
      <sheetName val="별표"/>
      <sheetName val="자재조사표"/>
      <sheetName val="RE9604"/>
      <sheetName val="본사공가현황"/>
      <sheetName val="조건"/>
      <sheetName val="1층"/>
      <sheetName val="예산내역서(총괄)"/>
      <sheetName val="예산내역서"/>
      <sheetName val="공제대산출"/>
      <sheetName val="운반공사,공구손료"/>
      <sheetName val="청주-교대(A1)"/>
      <sheetName val="3련 BOX"/>
      <sheetName val="EQT-ESTN"/>
      <sheetName val="실행내역서 "/>
      <sheetName val="1-1"/>
      <sheetName val="(갑지)"/>
      <sheetName val="9GNG운반"/>
      <sheetName val="20관리비율"/>
      <sheetName val="S0"/>
      <sheetName val="물량표"/>
      <sheetName val="노임,재료비"/>
      <sheetName val="결재판(삭제하지말아주세요)"/>
      <sheetName val="단가산출"/>
      <sheetName val="기초일위"/>
      <sheetName val="시설일위"/>
      <sheetName val="조명일위"/>
      <sheetName val="type-F"/>
      <sheetName val="건축공사 분괴표원본데이터(공통+건축)"/>
      <sheetName val="9.설치품셈"/>
      <sheetName val="품셈총괄"/>
      <sheetName val="기본DATA Sheet"/>
      <sheetName val="수량총괄"/>
      <sheetName val="200"/>
      <sheetName val="품셈"/>
      <sheetName val="3.공통공사대비"/>
      <sheetName val="일위대가(계측기설치)"/>
      <sheetName val="가격조사서"/>
      <sheetName val="45,46"/>
      <sheetName val="일위대가(출입)"/>
      <sheetName val="빙장비사양"/>
      <sheetName val="장비사양"/>
      <sheetName val="상행-교대(A1-A2)"/>
      <sheetName val="통합"/>
      <sheetName val="설계조건"/>
      <sheetName val="집수정"/>
      <sheetName val="변경집계표"/>
      <sheetName val="hvac(제어동)"/>
      <sheetName val="원가계산서(남측)"/>
      <sheetName val="연면적대비(12-7)"/>
      <sheetName val="충주"/>
      <sheetName val="수목데이타 "/>
      <sheetName val="건축내역서"/>
      <sheetName val="설비내역서"/>
      <sheetName val="전기내역서"/>
      <sheetName val="9."/>
      <sheetName val="원가계산"/>
      <sheetName val="Y_WORK"/>
      <sheetName val="일위목록"/>
      <sheetName val="각종양식"/>
      <sheetName val="3-구교-오리지날"/>
      <sheetName val="단가기준"/>
      <sheetName val="자동제어"/>
      <sheetName val="가로등내역서"/>
      <sheetName val="목록"/>
      <sheetName val="시중노임단가"/>
      <sheetName val="기성내역서"/>
      <sheetName val="매립"/>
      <sheetName val="우수"/>
      <sheetName val="SULKEA"/>
      <sheetName val="월별수입"/>
      <sheetName val="비용"/>
      <sheetName val="갑지(추정)"/>
      <sheetName val="_6호기ࡴ집행"/>
      <sheetName val="남양내역"/>
      <sheetName val="약품공급2"/>
      <sheetName val="1.취수장"/>
      <sheetName val="집수정(600-700)"/>
      <sheetName val="갑지1"/>
      <sheetName val="내역서1"/>
      <sheetName val="토사(PE)"/>
      <sheetName val="연돌일위집계"/>
      <sheetName val="부표총괄"/>
      <sheetName val="Salary(해외)"/>
      <sheetName val="요율"/>
      <sheetName val="Regenerator  Concrete Structure"/>
      <sheetName val="c_balju"/>
      <sheetName val="A공구"/>
      <sheetName val="5. 현장관리비(new) "/>
      <sheetName val="일위대가 "/>
      <sheetName val="경율산정.XLS"/>
      <sheetName val="강교(Sub)"/>
      <sheetName val="일반토공견적"/>
      <sheetName val="건축"/>
      <sheetName val="BSD (2)"/>
      <sheetName val="포장공"/>
      <sheetName val="배수공"/>
      <sheetName val="토공"/>
      <sheetName val="AP1"/>
      <sheetName val="현황CODE"/>
      <sheetName val="손익현황"/>
      <sheetName val="조경내역"/>
      <sheetName val="1차변경내역"/>
      <sheetName val="행거,슈,볼트,펌프,잡재"/>
      <sheetName val="정화조동내역"/>
      <sheetName val="단"/>
      <sheetName val="약품설비"/>
      <sheetName val="수배전반"/>
      <sheetName val="제안서입력"/>
      <sheetName val="품셈TABLE"/>
      <sheetName val="쌍송교"/>
      <sheetName val="마산월령동골조물량변경"/>
      <sheetName val="건축(충일분)"/>
      <sheetName val="일위대가목록"/>
      <sheetName val="자단"/>
      <sheetName val="사업성분석"/>
      <sheetName val="업체연락처"/>
      <sheetName val="분석"/>
      <sheetName val="LEGEND"/>
      <sheetName val="토적계산"/>
      <sheetName val="sh1"/>
      <sheetName val="증감분석"/>
      <sheetName val="유류대(외주)"/>
      <sheetName val="견적서(토공)"/>
      <sheetName val="설 계"/>
      <sheetName val="제직재"/>
      <sheetName val="제-노임"/>
      <sheetName val="N賃率-職"/>
      <sheetName val="TOT-SUM"/>
      <sheetName val="98지급계획"/>
      <sheetName val="항목별세부내역"/>
      <sheetName val="기성내역서표지"/>
      <sheetName val="일위산출"/>
      <sheetName val="인사자료총집계"/>
      <sheetName val="CATV"/>
      <sheetName val="49-119"/>
      <sheetName val="건축공사"/>
      <sheetName val="토공사(흙막이)"/>
      <sheetName val="플랜트 설치"/>
      <sheetName val="1호맨홀가감수량"/>
      <sheetName val="가시설(TYPE-A)"/>
      <sheetName val="1-1평균터파기고(1)"/>
      <sheetName val="1호맨홀수량산출"/>
      <sheetName val="노무비단가"/>
      <sheetName val="공사_산출"/>
      <sheetName val="조도계산서 (도서)"/>
      <sheetName val="건축내역"/>
      <sheetName val="과천MAIN"/>
      <sheetName val="가로등"/>
      <sheetName val="설계기준"/>
      <sheetName val="공정표"/>
      <sheetName val="Break Down"/>
      <sheetName val="01액티비티코드"/>
      <sheetName val="그림"/>
      <sheetName val="구성1"/>
      <sheetName val="구성2"/>
      <sheetName val="구성3"/>
      <sheetName val="구성4"/>
      <sheetName val="그림2"/>
      <sheetName val="토목(대안)"/>
      <sheetName val="주공 갑지"/>
      <sheetName val="3.하중산정4.지지력"/>
      <sheetName val="1.설계조건"/>
      <sheetName val="우산과선교+보도유교"/>
      <sheetName val="가락화장을지"/>
      <sheetName val="C1.공사개요"/>
      <sheetName val="단중표"/>
      <sheetName val="APT내역"/>
      <sheetName val="부대시설"/>
      <sheetName val="SHL"/>
      <sheetName val="15100"/>
      <sheetName val="97 사업추정(WEKI)"/>
      <sheetName val="관급자재대"/>
      <sheetName val="계정"/>
      <sheetName val="10월 중구다동"/>
      <sheetName val="단위가격"/>
      <sheetName val="SAKUB"/>
      <sheetName val="4차원가계산서"/>
      <sheetName val="직영(비교견적서)"/>
      <sheetName val="SE-611"/>
      <sheetName val="8.석축단위(H=1.5M)"/>
    </sheetNames>
    <sheetDataSet>
      <sheetData sheetId="0" refreshError="1">
        <row r="1">
          <cell r="A1" t="str">
            <v xml:space="preserve">    대구내당아파트 현장직원 급여산정 기준표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공비"/>
      <sheetName val="설명서"/>
      <sheetName val="갑지"/>
      <sheetName val="내역갑지"/>
    </sheetNames>
    <sheetDataSet>
      <sheetData sheetId="0"/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  <sheetName val="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wire"/>
      <sheetName val="tray"/>
      <sheetName val="pipe"/>
      <sheetName val="misc"/>
      <sheetName val="tools"/>
      <sheetName val="동명"/>
      <sheetName val="태양"/>
      <sheetName val="노임"/>
      <sheetName val="견적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UBI"/>
      <sheetName val="일위대가표 O"/>
      <sheetName val="WORK"/>
      <sheetName val="Module1"/>
      <sheetName val="Module3"/>
      <sheetName val="Module5"/>
      <sheetName val="일위대가"/>
      <sheetName val="토공"/>
      <sheetName val="코드표"/>
      <sheetName val="단가비교표"/>
      <sheetName val="노임단가"/>
      <sheetName val="일위목차"/>
      <sheetName val="Y-WORK"/>
      <sheetName val="DATA"/>
      <sheetName val="기둥(원형)"/>
      <sheetName val="내역"/>
      <sheetName val="역T형"/>
      <sheetName val="sw1"/>
      <sheetName val="시중노임단가"/>
      <sheetName val="단가산출2"/>
      <sheetName val="단가산출1"/>
      <sheetName val="Sheet10"/>
      <sheetName val="목차"/>
      <sheetName val="을"/>
      <sheetName val="내역서 "/>
      <sheetName val="ILWI"/>
      <sheetName val="Macro(전선)"/>
      <sheetName val="내역서"/>
      <sheetName val="단가"/>
    </sheetNames>
    <sheetDataSet>
      <sheetData sheetId="0" refreshError="1"/>
      <sheetData sheetId="1" refreshError="1"/>
      <sheetData sheetId="2" refreshError="1">
        <row r="22">
          <cell r="A22">
            <v>1</v>
          </cell>
          <cell r="B22" t="str">
            <v>전선</v>
          </cell>
          <cell r="C22" t="str">
            <v>GV 3.5㎟</v>
          </cell>
          <cell r="D22">
            <v>1.1000000000000001</v>
          </cell>
          <cell r="E22" t="str">
            <v>m</v>
          </cell>
          <cell r="F22">
            <v>30</v>
          </cell>
          <cell r="G22">
            <v>790</v>
          </cell>
          <cell r="I22">
            <v>479</v>
          </cell>
          <cell r="J22">
            <v>270</v>
          </cell>
          <cell r="K22">
            <v>297</v>
          </cell>
          <cell r="M22">
            <v>14</v>
          </cell>
          <cell r="N22" t="str">
            <v>잡재료비</v>
          </cell>
          <cell r="O22" t="str">
            <v>배선의 5%</v>
          </cell>
          <cell r="P22">
            <v>1</v>
          </cell>
          <cell r="Q22" t="str">
            <v>식</v>
          </cell>
          <cell r="W22">
            <v>14</v>
          </cell>
          <cell r="AM22">
            <v>1</v>
          </cell>
          <cell r="AN22">
            <v>1</v>
          </cell>
          <cell r="AO22">
            <v>1</v>
          </cell>
          <cell r="AP22" t="str">
            <v>내선전공</v>
          </cell>
          <cell r="AQ22">
            <v>0.01</v>
          </cell>
          <cell r="BB22" t="str">
            <v>전 3-72</v>
          </cell>
          <cell r="BC22">
            <v>1</v>
          </cell>
        </row>
        <row r="23">
          <cell r="A23">
            <v>2</v>
          </cell>
          <cell r="B23" t="str">
            <v>전선</v>
          </cell>
          <cell r="C23" t="str">
            <v>GV 5.5㎟</v>
          </cell>
          <cell r="D23">
            <v>1.1000000000000001</v>
          </cell>
          <cell r="E23" t="str">
            <v>m</v>
          </cell>
          <cell r="F23">
            <v>30</v>
          </cell>
          <cell r="G23">
            <v>896</v>
          </cell>
          <cell r="I23">
            <v>479</v>
          </cell>
          <cell r="J23">
            <v>367</v>
          </cell>
          <cell r="K23">
            <v>403</v>
          </cell>
          <cell r="M23">
            <v>14</v>
          </cell>
          <cell r="N23" t="str">
            <v>잡재료비</v>
          </cell>
          <cell r="O23" t="str">
            <v>배선의 5%</v>
          </cell>
          <cell r="P23">
            <v>1</v>
          </cell>
          <cell r="Q23" t="str">
            <v>식</v>
          </cell>
          <cell r="W23">
            <v>20</v>
          </cell>
          <cell r="AM23">
            <v>1</v>
          </cell>
          <cell r="AN23">
            <v>1</v>
          </cell>
          <cell r="AO23">
            <v>1</v>
          </cell>
          <cell r="AP23" t="str">
            <v>내선전공</v>
          </cell>
          <cell r="AQ23">
            <v>0.01</v>
          </cell>
          <cell r="BB23" t="str">
            <v>전 3-72</v>
          </cell>
          <cell r="BC23">
            <v>1</v>
          </cell>
        </row>
        <row r="24">
          <cell r="A24">
            <v>3</v>
          </cell>
          <cell r="B24" t="str">
            <v>전선</v>
          </cell>
          <cell r="C24" t="str">
            <v>GV 8㎟</v>
          </cell>
          <cell r="D24">
            <v>1.1000000000000001</v>
          </cell>
          <cell r="E24" t="str">
            <v>m</v>
          </cell>
          <cell r="F24">
            <v>30</v>
          </cell>
          <cell r="G24">
            <v>1110</v>
          </cell>
          <cell r="I24">
            <v>479</v>
          </cell>
          <cell r="J24">
            <v>561</v>
          </cell>
          <cell r="K24">
            <v>617</v>
          </cell>
          <cell r="M24">
            <v>14</v>
          </cell>
          <cell r="N24" t="str">
            <v>잡재료비</v>
          </cell>
          <cell r="O24" t="str">
            <v>배선의 5%</v>
          </cell>
          <cell r="P24">
            <v>1</v>
          </cell>
          <cell r="Q24" t="str">
            <v>식</v>
          </cell>
          <cell r="W24">
            <v>30</v>
          </cell>
          <cell r="AM24">
            <v>1</v>
          </cell>
          <cell r="AN24">
            <v>1</v>
          </cell>
          <cell r="AO24">
            <v>1</v>
          </cell>
          <cell r="AP24" t="str">
            <v>내선전공</v>
          </cell>
          <cell r="AQ24">
            <v>0.01</v>
          </cell>
          <cell r="BB24" t="str">
            <v>전 3-72</v>
          </cell>
          <cell r="BC24">
            <v>1</v>
          </cell>
        </row>
        <row r="25">
          <cell r="A25">
            <v>4</v>
          </cell>
          <cell r="B25" t="str">
            <v>전선</v>
          </cell>
          <cell r="C25" t="str">
            <v>GV 14㎟</v>
          </cell>
          <cell r="D25">
            <v>1.1000000000000001</v>
          </cell>
          <cell r="E25" t="str">
            <v>m</v>
          </cell>
          <cell r="F25">
            <v>30</v>
          </cell>
          <cell r="G25">
            <v>1533</v>
          </cell>
          <cell r="I25">
            <v>479</v>
          </cell>
          <cell r="J25">
            <v>946</v>
          </cell>
          <cell r="K25">
            <v>1040</v>
          </cell>
          <cell r="M25">
            <v>14</v>
          </cell>
          <cell r="N25" t="str">
            <v>잡재료비</v>
          </cell>
          <cell r="O25" t="str">
            <v>배선의 5%</v>
          </cell>
          <cell r="P25">
            <v>1</v>
          </cell>
          <cell r="Q25" t="str">
            <v>식</v>
          </cell>
          <cell r="W25">
            <v>52</v>
          </cell>
          <cell r="AM25">
            <v>1</v>
          </cell>
          <cell r="AN25">
            <v>1</v>
          </cell>
          <cell r="AO25">
            <v>1</v>
          </cell>
          <cell r="AP25" t="str">
            <v>내선전공</v>
          </cell>
          <cell r="AQ25">
            <v>0.01</v>
          </cell>
          <cell r="BB25" t="str">
            <v>전 3-72</v>
          </cell>
          <cell r="BC25">
            <v>1</v>
          </cell>
        </row>
        <row r="26">
          <cell r="A26">
            <v>5</v>
          </cell>
          <cell r="B26" t="str">
            <v>전선</v>
          </cell>
          <cell r="C26" t="str">
            <v>GV 22㎟</v>
          </cell>
          <cell r="D26">
            <v>1.1000000000000001</v>
          </cell>
          <cell r="E26" t="str">
            <v>m</v>
          </cell>
          <cell r="F26">
            <v>30</v>
          </cell>
          <cell r="G26">
            <v>2035</v>
          </cell>
          <cell r="I26">
            <v>574</v>
          </cell>
          <cell r="J26">
            <v>1313</v>
          </cell>
          <cell r="K26">
            <v>1444</v>
          </cell>
          <cell r="M26">
            <v>17</v>
          </cell>
          <cell r="N26" t="str">
            <v>잡재료비</v>
          </cell>
          <cell r="O26" t="str">
            <v>배선의 5%</v>
          </cell>
          <cell r="P26">
            <v>1</v>
          </cell>
          <cell r="Q26" t="str">
            <v>식</v>
          </cell>
          <cell r="W26">
            <v>72</v>
          </cell>
          <cell r="AM26">
            <v>1</v>
          </cell>
          <cell r="AN26">
            <v>1</v>
          </cell>
          <cell r="AO26">
            <v>1</v>
          </cell>
          <cell r="AP26" t="str">
            <v>내선전공</v>
          </cell>
          <cell r="AQ26">
            <v>1.2E-2</v>
          </cell>
          <cell r="BB26" t="str">
            <v>전 3-72</v>
          </cell>
          <cell r="BC26">
            <v>1</v>
          </cell>
        </row>
        <row r="27">
          <cell r="B27" t="str">
            <v>전선</v>
          </cell>
          <cell r="C27" t="str">
            <v>GV 38㎟</v>
          </cell>
          <cell r="D27">
            <v>1.1000000000000001</v>
          </cell>
          <cell r="E27" t="str">
            <v>m</v>
          </cell>
          <cell r="F27">
            <v>30</v>
          </cell>
          <cell r="G27">
            <v>2826</v>
          </cell>
          <cell r="I27">
            <v>574</v>
          </cell>
          <cell r="J27">
            <v>2032</v>
          </cell>
          <cell r="K27">
            <v>2235</v>
          </cell>
          <cell r="M27">
            <v>17</v>
          </cell>
          <cell r="N27" t="str">
            <v>잡재료비</v>
          </cell>
          <cell r="O27" t="str">
            <v>배선의 5%</v>
          </cell>
          <cell r="P27">
            <v>1</v>
          </cell>
          <cell r="Q27" t="str">
            <v>식</v>
          </cell>
          <cell r="W27">
            <v>111</v>
          </cell>
          <cell r="AM27">
            <v>1</v>
          </cell>
          <cell r="AN27">
            <v>1</v>
          </cell>
          <cell r="AO27">
            <v>1</v>
          </cell>
          <cell r="AP27" t="str">
            <v>내선전공</v>
          </cell>
          <cell r="AQ27">
            <v>1.2E-2</v>
          </cell>
          <cell r="BB27" t="str">
            <v>전 3-76</v>
          </cell>
          <cell r="BC27">
            <v>1</v>
          </cell>
        </row>
        <row r="28">
          <cell r="A28">
            <v>6</v>
          </cell>
          <cell r="B28" t="str">
            <v>전선</v>
          </cell>
          <cell r="C28" t="str">
            <v>GV 60㎟</v>
          </cell>
          <cell r="D28">
            <v>1.1000000000000001</v>
          </cell>
          <cell r="E28" t="str">
            <v>m</v>
          </cell>
          <cell r="F28">
            <v>30</v>
          </cell>
          <cell r="G28">
            <v>4179</v>
          </cell>
          <cell r="I28">
            <v>718</v>
          </cell>
          <cell r="J28">
            <v>3128</v>
          </cell>
          <cell r="K28">
            <v>3440</v>
          </cell>
          <cell r="M28">
            <v>21</v>
          </cell>
          <cell r="N28" t="str">
            <v>잡재료비</v>
          </cell>
          <cell r="O28" t="str">
            <v>배선의 5%</v>
          </cell>
          <cell r="P28">
            <v>1</v>
          </cell>
          <cell r="Q28" t="str">
            <v>식</v>
          </cell>
          <cell r="W28">
            <v>172</v>
          </cell>
          <cell r="AM28">
            <v>1</v>
          </cell>
          <cell r="AN28">
            <v>1</v>
          </cell>
          <cell r="AO28">
            <v>1</v>
          </cell>
          <cell r="AP28" t="str">
            <v>내선전공</v>
          </cell>
          <cell r="AQ28">
            <v>1.4999999999999999E-2</v>
          </cell>
          <cell r="BB28" t="str">
            <v>전 3-72</v>
          </cell>
          <cell r="BC28">
            <v>1</v>
          </cell>
        </row>
        <row r="29">
          <cell r="B29" t="str">
            <v>전선</v>
          </cell>
          <cell r="C29" t="str">
            <v>GV 80㎟</v>
          </cell>
          <cell r="D29">
            <v>1.1000000000000001</v>
          </cell>
          <cell r="E29" t="str">
            <v>m</v>
          </cell>
          <cell r="F29">
            <v>30</v>
          </cell>
          <cell r="G29">
            <v>7401</v>
          </cell>
          <cell r="I29">
            <v>7186</v>
          </cell>
          <cell r="K29">
            <v>0</v>
          </cell>
          <cell r="M29">
            <v>215</v>
          </cell>
          <cell r="N29" t="str">
            <v>잡재료비</v>
          </cell>
          <cell r="O29" t="str">
            <v>배선의 5%</v>
          </cell>
          <cell r="P29">
            <v>1</v>
          </cell>
          <cell r="Q29" t="str">
            <v>식</v>
          </cell>
          <cell r="W29">
            <v>0</v>
          </cell>
          <cell r="AM29">
            <v>1</v>
          </cell>
          <cell r="AN29">
            <v>1</v>
          </cell>
          <cell r="AO29">
            <v>1</v>
          </cell>
          <cell r="AP29" t="str">
            <v>내선전공</v>
          </cell>
          <cell r="AQ29">
            <v>0.15</v>
          </cell>
          <cell r="BB29" t="str">
            <v>전 3-76</v>
          </cell>
          <cell r="BC29">
            <v>1</v>
          </cell>
        </row>
        <row r="30">
          <cell r="A30">
            <v>7</v>
          </cell>
          <cell r="B30" t="str">
            <v>전선</v>
          </cell>
          <cell r="C30" t="str">
            <v>GV 100㎟</v>
          </cell>
          <cell r="D30">
            <v>1.1000000000000001</v>
          </cell>
          <cell r="E30" t="str">
            <v>m</v>
          </cell>
          <cell r="F30">
            <v>30</v>
          </cell>
          <cell r="G30">
            <v>6046</v>
          </cell>
          <cell r="I30">
            <v>958</v>
          </cell>
          <cell r="J30">
            <v>4600</v>
          </cell>
          <cell r="K30">
            <v>5060</v>
          </cell>
          <cell r="M30">
            <v>28</v>
          </cell>
          <cell r="N30" t="str">
            <v>잡재료비</v>
          </cell>
          <cell r="O30" t="str">
            <v>배선의 5%</v>
          </cell>
          <cell r="P30">
            <v>1</v>
          </cell>
          <cell r="Q30" t="str">
            <v>식</v>
          </cell>
          <cell r="W30">
            <v>253</v>
          </cell>
          <cell r="AM30">
            <v>1</v>
          </cell>
          <cell r="AN30">
            <v>1</v>
          </cell>
          <cell r="AO30">
            <v>1</v>
          </cell>
          <cell r="AP30" t="str">
            <v>내선전공</v>
          </cell>
          <cell r="AQ30">
            <v>0.02</v>
          </cell>
          <cell r="BB30" t="str">
            <v>전 3-72</v>
          </cell>
          <cell r="BC30">
            <v>1</v>
          </cell>
        </row>
        <row r="31">
          <cell r="A31">
            <v>8</v>
          </cell>
          <cell r="B31" t="str">
            <v>전선</v>
          </cell>
          <cell r="C31" t="str">
            <v>GV 150㎟</v>
          </cell>
          <cell r="D31">
            <v>1.1000000000000001</v>
          </cell>
          <cell r="E31" t="str">
            <v>m</v>
          </cell>
          <cell r="F31">
            <v>30</v>
          </cell>
          <cell r="G31">
            <v>9190</v>
          </cell>
          <cell r="I31">
            <v>958</v>
          </cell>
          <cell r="J31">
            <v>7459</v>
          </cell>
          <cell r="K31">
            <v>8204</v>
          </cell>
          <cell r="M31">
            <v>28</v>
          </cell>
          <cell r="N31" t="str">
            <v>잡재료비</v>
          </cell>
          <cell r="O31" t="str">
            <v>배선의 5%</v>
          </cell>
          <cell r="P31">
            <v>1</v>
          </cell>
          <cell r="Q31" t="str">
            <v>식</v>
          </cell>
          <cell r="W31">
            <v>410</v>
          </cell>
          <cell r="AM31">
            <v>1</v>
          </cell>
          <cell r="AN31">
            <v>1</v>
          </cell>
          <cell r="AO31">
            <v>1</v>
          </cell>
          <cell r="AP31" t="str">
            <v>내선전공</v>
          </cell>
          <cell r="AQ31">
            <v>0.02</v>
          </cell>
          <cell r="BB31" t="str">
            <v>전 3-72</v>
          </cell>
          <cell r="BC31">
            <v>1</v>
          </cell>
        </row>
        <row r="32">
          <cell r="B32" t="str">
            <v>전선</v>
          </cell>
          <cell r="C32" t="str">
            <v>GV 200㎟</v>
          </cell>
          <cell r="D32">
            <v>1.1000000000000001</v>
          </cell>
          <cell r="E32" t="str">
            <v>m</v>
          </cell>
          <cell r="F32">
            <v>30</v>
          </cell>
          <cell r="G32">
            <v>1232</v>
          </cell>
          <cell r="I32">
            <v>1197</v>
          </cell>
          <cell r="K32">
            <v>0</v>
          </cell>
          <cell r="M32">
            <v>35</v>
          </cell>
          <cell r="N32" t="str">
            <v>잡재료비</v>
          </cell>
          <cell r="O32" t="str">
            <v>배선의 5%</v>
          </cell>
          <cell r="P32">
            <v>1</v>
          </cell>
          <cell r="Q32" t="str">
            <v>식</v>
          </cell>
          <cell r="W32">
            <v>0</v>
          </cell>
          <cell r="AM32">
            <v>1</v>
          </cell>
          <cell r="AN32">
            <v>1</v>
          </cell>
          <cell r="AO32">
            <v>1</v>
          </cell>
          <cell r="AP32" t="str">
            <v>내선전공</v>
          </cell>
          <cell r="AQ32">
            <v>2.5000000000000001E-2</v>
          </cell>
          <cell r="BB32" t="str">
            <v>전 3-76</v>
          </cell>
          <cell r="BC32">
            <v>1</v>
          </cell>
        </row>
        <row r="33">
          <cell r="B33" t="str">
            <v>전선</v>
          </cell>
          <cell r="C33" t="str">
            <v>GV 325㎟</v>
          </cell>
          <cell r="D33">
            <v>1.1000000000000001</v>
          </cell>
          <cell r="E33" t="str">
            <v>m</v>
          </cell>
          <cell r="F33">
            <v>30</v>
          </cell>
          <cell r="G33">
            <v>1232</v>
          </cell>
          <cell r="I33">
            <v>1197</v>
          </cell>
          <cell r="K33">
            <v>0</v>
          </cell>
          <cell r="M33">
            <v>35</v>
          </cell>
          <cell r="N33" t="str">
            <v>잡재료비</v>
          </cell>
          <cell r="O33" t="str">
            <v>배선의 5%</v>
          </cell>
          <cell r="P33">
            <v>1</v>
          </cell>
          <cell r="Q33" t="str">
            <v>식</v>
          </cell>
          <cell r="W33">
            <v>0</v>
          </cell>
          <cell r="AM33">
            <v>1</v>
          </cell>
          <cell r="AN33">
            <v>1</v>
          </cell>
          <cell r="AO33">
            <v>1</v>
          </cell>
          <cell r="AP33" t="str">
            <v>내선전공</v>
          </cell>
          <cell r="AQ33">
            <v>2.5000000000000001E-2</v>
          </cell>
          <cell r="BB33" t="str">
            <v>전 3-76</v>
          </cell>
          <cell r="BC33">
            <v>1</v>
          </cell>
        </row>
        <row r="34">
          <cell r="B34" t="str">
            <v>전선</v>
          </cell>
          <cell r="C34" t="str">
            <v>BC 5.5㎟</v>
          </cell>
          <cell r="D34">
            <v>1.1000000000000001</v>
          </cell>
          <cell r="E34" t="str">
            <v>m</v>
          </cell>
          <cell r="F34">
            <v>50</v>
          </cell>
          <cell r="G34">
            <v>493</v>
          </cell>
          <cell r="I34">
            <v>479</v>
          </cell>
          <cell r="K34">
            <v>0</v>
          </cell>
          <cell r="M34">
            <v>14</v>
          </cell>
          <cell r="N34" t="str">
            <v>잡재료비</v>
          </cell>
          <cell r="O34" t="str">
            <v>배선의 5%</v>
          </cell>
          <cell r="P34">
            <v>1</v>
          </cell>
          <cell r="Q34" t="str">
            <v>식</v>
          </cell>
          <cell r="W34">
            <v>0</v>
          </cell>
          <cell r="AM34">
            <v>1</v>
          </cell>
          <cell r="AN34">
            <v>1</v>
          </cell>
          <cell r="AO34">
            <v>1</v>
          </cell>
          <cell r="AP34" t="str">
            <v>내선전공</v>
          </cell>
          <cell r="AQ34">
            <v>0.01</v>
          </cell>
          <cell r="BB34" t="str">
            <v>전 3-76</v>
          </cell>
          <cell r="BC34">
            <v>1</v>
          </cell>
        </row>
        <row r="35">
          <cell r="B35" t="str">
            <v>전선</v>
          </cell>
          <cell r="C35" t="str">
            <v>BC 14㎟</v>
          </cell>
          <cell r="D35">
            <v>1.1000000000000001</v>
          </cell>
          <cell r="E35" t="str">
            <v>m</v>
          </cell>
          <cell r="F35">
            <v>50</v>
          </cell>
          <cell r="G35">
            <v>493</v>
          </cell>
          <cell r="I35">
            <v>479</v>
          </cell>
          <cell r="K35">
            <v>0</v>
          </cell>
          <cell r="M35">
            <v>14</v>
          </cell>
          <cell r="N35" t="str">
            <v>잡재료비</v>
          </cell>
          <cell r="O35" t="str">
            <v>배선의 5%</v>
          </cell>
          <cell r="P35">
            <v>1</v>
          </cell>
          <cell r="Q35" t="str">
            <v>식</v>
          </cell>
          <cell r="W35">
            <v>0</v>
          </cell>
          <cell r="AM35">
            <v>1</v>
          </cell>
          <cell r="AN35">
            <v>1</v>
          </cell>
          <cell r="AO35">
            <v>1</v>
          </cell>
          <cell r="AP35" t="str">
            <v>내선전공</v>
          </cell>
          <cell r="AQ35">
            <v>0.01</v>
          </cell>
          <cell r="BB35" t="str">
            <v>전 3-76</v>
          </cell>
          <cell r="BC35">
            <v>1</v>
          </cell>
        </row>
        <row r="36">
          <cell r="B36" t="str">
            <v>전선</v>
          </cell>
          <cell r="C36" t="str">
            <v>BC 22㎟</v>
          </cell>
          <cell r="D36">
            <v>1.1000000000000001</v>
          </cell>
          <cell r="E36" t="str">
            <v>m</v>
          </cell>
          <cell r="F36">
            <v>50</v>
          </cell>
          <cell r="G36">
            <v>591</v>
          </cell>
          <cell r="I36">
            <v>574</v>
          </cell>
          <cell r="K36">
            <v>0</v>
          </cell>
          <cell r="M36">
            <v>17</v>
          </cell>
          <cell r="N36" t="str">
            <v>잡재료비</v>
          </cell>
          <cell r="O36" t="str">
            <v>배선의 5%</v>
          </cell>
          <cell r="P36">
            <v>1</v>
          </cell>
          <cell r="Q36" t="str">
            <v>식</v>
          </cell>
          <cell r="W36">
            <v>0</v>
          </cell>
          <cell r="AM36">
            <v>1</v>
          </cell>
          <cell r="AN36">
            <v>1</v>
          </cell>
          <cell r="AO36">
            <v>1</v>
          </cell>
          <cell r="AP36" t="str">
            <v>내선전공</v>
          </cell>
          <cell r="AQ36">
            <v>1.2E-2</v>
          </cell>
          <cell r="BB36" t="str">
            <v>전 3-76</v>
          </cell>
          <cell r="BC36">
            <v>1</v>
          </cell>
        </row>
        <row r="37">
          <cell r="B37" t="str">
            <v>전선</v>
          </cell>
          <cell r="C37" t="str">
            <v>BC 38㎟</v>
          </cell>
          <cell r="D37">
            <v>1.1000000000000001</v>
          </cell>
          <cell r="E37" t="str">
            <v>m</v>
          </cell>
          <cell r="F37">
            <v>50</v>
          </cell>
          <cell r="G37">
            <v>591</v>
          </cell>
          <cell r="I37">
            <v>574</v>
          </cell>
          <cell r="K37">
            <v>0</v>
          </cell>
          <cell r="M37">
            <v>17</v>
          </cell>
          <cell r="N37" t="str">
            <v>잡재료비</v>
          </cell>
          <cell r="O37" t="str">
            <v>배선의 5%</v>
          </cell>
          <cell r="P37">
            <v>1</v>
          </cell>
          <cell r="Q37" t="str">
            <v>식</v>
          </cell>
          <cell r="W37">
            <v>0</v>
          </cell>
          <cell r="AM37">
            <v>1</v>
          </cell>
          <cell r="AN37">
            <v>1</v>
          </cell>
          <cell r="AO37">
            <v>1</v>
          </cell>
          <cell r="AP37" t="str">
            <v>내선전공</v>
          </cell>
          <cell r="AQ37">
            <v>1.2E-2</v>
          </cell>
          <cell r="BB37" t="str">
            <v>전 3-76</v>
          </cell>
          <cell r="BC37">
            <v>1</v>
          </cell>
        </row>
        <row r="38">
          <cell r="B38" t="str">
            <v>전선</v>
          </cell>
          <cell r="C38" t="str">
            <v>BC 60㎟</v>
          </cell>
          <cell r="D38">
            <v>1.1000000000000001</v>
          </cell>
          <cell r="E38" t="str">
            <v>m</v>
          </cell>
          <cell r="F38">
            <v>50</v>
          </cell>
          <cell r="G38">
            <v>739</v>
          </cell>
          <cell r="I38">
            <v>718</v>
          </cell>
          <cell r="K38">
            <v>0</v>
          </cell>
          <cell r="M38">
            <v>21</v>
          </cell>
          <cell r="N38" t="str">
            <v>잡재료비</v>
          </cell>
          <cell r="O38" t="str">
            <v>배선의 5%</v>
          </cell>
          <cell r="P38">
            <v>1</v>
          </cell>
          <cell r="Q38" t="str">
            <v>식</v>
          </cell>
          <cell r="W38">
            <v>0</v>
          </cell>
          <cell r="AM38">
            <v>1</v>
          </cell>
          <cell r="AN38">
            <v>1</v>
          </cell>
          <cell r="AO38">
            <v>1</v>
          </cell>
          <cell r="AP38" t="str">
            <v>내선전공</v>
          </cell>
          <cell r="AQ38">
            <v>1.4999999999999999E-2</v>
          </cell>
          <cell r="BB38" t="str">
            <v>전 3-76</v>
          </cell>
          <cell r="BC38">
            <v>1</v>
          </cell>
        </row>
        <row r="39">
          <cell r="B39" t="str">
            <v>전선</v>
          </cell>
          <cell r="C39" t="str">
            <v>BC 100㎟</v>
          </cell>
          <cell r="D39">
            <v>1.1000000000000001</v>
          </cell>
          <cell r="E39" t="str">
            <v>m</v>
          </cell>
          <cell r="F39">
            <v>50</v>
          </cell>
          <cell r="G39">
            <v>739</v>
          </cell>
          <cell r="I39">
            <v>718</v>
          </cell>
          <cell r="K39">
            <v>0</v>
          </cell>
          <cell r="M39">
            <v>21</v>
          </cell>
          <cell r="N39" t="str">
            <v>잡재료비</v>
          </cell>
          <cell r="O39" t="str">
            <v>배선의 5%</v>
          </cell>
          <cell r="P39">
            <v>1</v>
          </cell>
          <cell r="Q39" t="str">
            <v>식</v>
          </cell>
          <cell r="W39">
            <v>0</v>
          </cell>
          <cell r="AM39">
            <v>1</v>
          </cell>
          <cell r="AN39">
            <v>1</v>
          </cell>
          <cell r="AO39">
            <v>1</v>
          </cell>
          <cell r="AP39" t="str">
            <v>내선전공</v>
          </cell>
          <cell r="AQ39">
            <v>1.4999999999999999E-2</v>
          </cell>
          <cell r="BB39" t="str">
            <v>전 3-76</v>
          </cell>
          <cell r="BC39">
            <v>1</v>
          </cell>
        </row>
        <row r="40">
          <cell r="A40">
            <v>9</v>
          </cell>
          <cell r="B40" t="str">
            <v>전선</v>
          </cell>
          <cell r="C40" t="str">
            <v>BC 150㎟</v>
          </cell>
          <cell r="D40">
            <v>1.1000000000000001</v>
          </cell>
          <cell r="E40" t="str">
            <v>m</v>
          </cell>
          <cell r="F40">
            <v>50</v>
          </cell>
          <cell r="G40">
            <v>9190</v>
          </cell>
          <cell r="I40">
            <v>958</v>
          </cell>
          <cell r="J40">
            <v>7459</v>
          </cell>
          <cell r="K40">
            <v>8204</v>
          </cell>
          <cell r="M40">
            <v>28</v>
          </cell>
          <cell r="N40" t="str">
            <v>잡재료비</v>
          </cell>
          <cell r="O40" t="str">
            <v>배선의 5%</v>
          </cell>
          <cell r="P40">
            <v>1</v>
          </cell>
          <cell r="Q40" t="str">
            <v>식</v>
          </cell>
          <cell r="W40">
            <v>410</v>
          </cell>
          <cell r="AM40">
            <v>1</v>
          </cell>
          <cell r="AN40">
            <v>1</v>
          </cell>
          <cell r="AO40">
            <v>1</v>
          </cell>
          <cell r="AP40" t="str">
            <v>내선전공</v>
          </cell>
          <cell r="AQ40">
            <v>0.02</v>
          </cell>
          <cell r="BB40" t="str">
            <v>전 3-72</v>
          </cell>
          <cell r="BC40">
            <v>1</v>
          </cell>
        </row>
        <row r="41">
          <cell r="A41">
            <v>10</v>
          </cell>
          <cell r="B41" t="str">
            <v>전선</v>
          </cell>
          <cell r="C41" t="str">
            <v>IV 1.2㎜</v>
          </cell>
          <cell r="D41">
            <v>1.1000000000000001</v>
          </cell>
          <cell r="E41" t="str">
            <v>m</v>
          </cell>
          <cell r="F41">
            <v>50</v>
          </cell>
          <cell r="G41">
            <v>544</v>
          </cell>
          <cell r="I41">
            <v>479</v>
          </cell>
          <cell r="J41">
            <v>47</v>
          </cell>
          <cell r="K41">
            <v>51</v>
          </cell>
          <cell r="M41">
            <v>14</v>
          </cell>
          <cell r="N41" t="str">
            <v>잡재료비</v>
          </cell>
          <cell r="O41" t="str">
            <v>배선의 5%</v>
          </cell>
          <cell r="P41">
            <v>1</v>
          </cell>
          <cell r="Q41" t="str">
            <v>식</v>
          </cell>
          <cell r="W41">
            <v>2</v>
          </cell>
          <cell r="AM41">
            <v>1</v>
          </cell>
          <cell r="AN41">
            <v>1</v>
          </cell>
          <cell r="AO41">
            <v>1</v>
          </cell>
          <cell r="AP41" t="str">
            <v>내선전공</v>
          </cell>
          <cell r="AQ41">
            <v>0.01</v>
          </cell>
          <cell r="BB41" t="str">
            <v>전 7-8</v>
          </cell>
          <cell r="BC41">
            <v>1</v>
          </cell>
        </row>
        <row r="42">
          <cell r="A42">
            <v>11</v>
          </cell>
          <cell r="B42" t="str">
            <v>전선</v>
          </cell>
          <cell r="C42" t="str">
            <v>IV 1.6㎜</v>
          </cell>
          <cell r="D42">
            <v>1.1000000000000001</v>
          </cell>
          <cell r="E42" t="str">
            <v>m</v>
          </cell>
          <cell r="F42">
            <v>50</v>
          </cell>
          <cell r="G42">
            <v>576</v>
          </cell>
          <cell r="I42">
            <v>479</v>
          </cell>
          <cell r="J42">
            <v>76</v>
          </cell>
          <cell r="K42">
            <v>83</v>
          </cell>
          <cell r="M42">
            <v>14</v>
          </cell>
          <cell r="N42" t="str">
            <v>잡재료비</v>
          </cell>
          <cell r="O42" t="str">
            <v>배선의 5%</v>
          </cell>
          <cell r="P42">
            <v>1</v>
          </cell>
          <cell r="Q42" t="str">
            <v>식</v>
          </cell>
          <cell r="W42">
            <v>4</v>
          </cell>
          <cell r="AM42">
            <v>1</v>
          </cell>
          <cell r="AN42">
            <v>1</v>
          </cell>
          <cell r="AO42">
            <v>1</v>
          </cell>
          <cell r="AP42" t="str">
            <v>내선전공</v>
          </cell>
          <cell r="AQ42">
            <v>0.01</v>
          </cell>
          <cell r="BB42" t="str">
            <v>전 7-8</v>
          </cell>
          <cell r="BC42">
            <v>1</v>
          </cell>
        </row>
        <row r="43">
          <cell r="A43">
            <v>12</v>
          </cell>
          <cell r="B43" t="str">
            <v>전선</v>
          </cell>
          <cell r="C43" t="str">
            <v>IV 2㎜</v>
          </cell>
          <cell r="D43">
            <v>1.1000000000000001</v>
          </cell>
          <cell r="E43" t="str">
            <v>m</v>
          </cell>
          <cell r="F43">
            <v>50</v>
          </cell>
          <cell r="G43">
            <v>617</v>
          </cell>
          <cell r="I43">
            <v>479</v>
          </cell>
          <cell r="J43">
            <v>113</v>
          </cell>
          <cell r="K43">
            <v>124</v>
          </cell>
          <cell r="M43">
            <v>14</v>
          </cell>
          <cell r="N43" t="str">
            <v>잡재료비</v>
          </cell>
          <cell r="O43" t="str">
            <v>배선의 5%</v>
          </cell>
          <cell r="P43">
            <v>1</v>
          </cell>
          <cell r="Q43" t="str">
            <v>식</v>
          </cell>
          <cell r="W43">
            <v>6</v>
          </cell>
          <cell r="AM43">
            <v>1</v>
          </cell>
          <cell r="AN43">
            <v>1</v>
          </cell>
          <cell r="AO43">
            <v>1</v>
          </cell>
          <cell r="AP43" t="str">
            <v>내선전공</v>
          </cell>
          <cell r="AQ43">
            <v>0.01</v>
          </cell>
          <cell r="BB43" t="str">
            <v>전 7-8</v>
          </cell>
          <cell r="BC43">
            <v>1</v>
          </cell>
        </row>
        <row r="44">
          <cell r="B44" t="str">
            <v>전선</v>
          </cell>
          <cell r="C44" t="str">
            <v>IV 3.5㎟</v>
          </cell>
          <cell r="D44">
            <v>1.1000000000000001</v>
          </cell>
          <cell r="E44" t="str">
            <v>m</v>
          </cell>
          <cell r="F44">
            <v>50</v>
          </cell>
          <cell r="G44">
            <v>493</v>
          </cell>
          <cell r="I44">
            <v>479</v>
          </cell>
          <cell r="K44">
            <v>0</v>
          </cell>
          <cell r="M44">
            <v>14</v>
          </cell>
          <cell r="N44" t="str">
            <v>잡재료비</v>
          </cell>
          <cell r="O44" t="str">
            <v>배선의 5%</v>
          </cell>
          <cell r="P44">
            <v>1</v>
          </cell>
          <cell r="Q44" t="str">
            <v>식</v>
          </cell>
          <cell r="W44">
            <v>0</v>
          </cell>
          <cell r="AM44">
            <v>1</v>
          </cell>
          <cell r="AN44">
            <v>1</v>
          </cell>
          <cell r="AO44">
            <v>1</v>
          </cell>
          <cell r="AP44" t="str">
            <v>내선전공</v>
          </cell>
          <cell r="AQ44">
            <v>0.01</v>
          </cell>
          <cell r="BB44" t="str">
            <v>전 7-8</v>
          </cell>
          <cell r="BC44">
            <v>1</v>
          </cell>
        </row>
        <row r="45">
          <cell r="B45" t="str">
            <v>전선</v>
          </cell>
          <cell r="C45" t="str">
            <v>IV 5.5㎟</v>
          </cell>
          <cell r="D45">
            <v>1.1000000000000001</v>
          </cell>
          <cell r="E45" t="str">
            <v>m</v>
          </cell>
          <cell r="F45">
            <v>50</v>
          </cell>
          <cell r="G45">
            <v>493</v>
          </cell>
          <cell r="I45">
            <v>479</v>
          </cell>
          <cell r="K45">
            <v>0</v>
          </cell>
          <cell r="M45">
            <v>14</v>
          </cell>
          <cell r="N45" t="str">
            <v>잡재료비</v>
          </cell>
          <cell r="O45" t="str">
            <v>배선의 5%</v>
          </cell>
          <cell r="P45">
            <v>1</v>
          </cell>
          <cell r="Q45" t="str">
            <v>식</v>
          </cell>
          <cell r="W45">
            <v>0</v>
          </cell>
          <cell r="AM45">
            <v>1</v>
          </cell>
          <cell r="AN45">
            <v>1</v>
          </cell>
          <cell r="AO45">
            <v>1</v>
          </cell>
          <cell r="AP45" t="str">
            <v>내선전공</v>
          </cell>
          <cell r="AQ45">
            <v>0.01</v>
          </cell>
          <cell r="BB45" t="str">
            <v>전 7-8</v>
          </cell>
          <cell r="BC45">
            <v>1</v>
          </cell>
        </row>
        <row r="46">
          <cell r="B46" t="str">
            <v>전선</v>
          </cell>
          <cell r="C46" t="str">
            <v>IV 8㎟</v>
          </cell>
          <cell r="D46">
            <v>1.1000000000000001</v>
          </cell>
          <cell r="E46" t="str">
            <v>m</v>
          </cell>
          <cell r="F46">
            <v>50</v>
          </cell>
          <cell r="G46">
            <v>986</v>
          </cell>
          <cell r="I46">
            <v>958</v>
          </cell>
          <cell r="K46">
            <v>0</v>
          </cell>
          <cell r="M46">
            <v>28</v>
          </cell>
          <cell r="N46" t="str">
            <v>잡재료비</v>
          </cell>
          <cell r="O46" t="str">
            <v>배선의 5%</v>
          </cell>
          <cell r="P46">
            <v>1</v>
          </cell>
          <cell r="Q46" t="str">
            <v>식</v>
          </cell>
          <cell r="W46">
            <v>0</v>
          </cell>
          <cell r="AM46">
            <v>1</v>
          </cell>
          <cell r="AN46">
            <v>1</v>
          </cell>
          <cell r="AO46">
            <v>1</v>
          </cell>
          <cell r="AP46" t="str">
            <v>내선전공</v>
          </cell>
          <cell r="AQ46">
            <v>0.02</v>
          </cell>
          <cell r="BB46" t="str">
            <v>전 7-8</v>
          </cell>
          <cell r="BC46">
            <v>1</v>
          </cell>
        </row>
        <row r="47">
          <cell r="B47" t="str">
            <v>전선</v>
          </cell>
          <cell r="C47" t="str">
            <v>IV 14㎟</v>
          </cell>
          <cell r="D47">
            <v>1.1000000000000001</v>
          </cell>
          <cell r="E47" t="str">
            <v>m</v>
          </cell>
          <cell r="F47">
            <v>50</v>
          </cell>
          <cell r="G47">
            <v>986</v>
          </cell>
          <cell r="I47">
            <v>958</v>
          </cell>
          <cell r="K47">
            <v>0</v>
          </cell>
          <cell r="M47">
            <v>28</v>
          </cell>
          <cell r="N47" t="str">
            <v>잡재료비</v>
          </cell>
          <cell r="O47" t="str">
            <v>배선의 5%</v>
          </cell>
          <cell r="P47">
            <v>1</v>
          </cell>
          <cell r="Q47" t="str">
            <v>식</v>
          </cell>
          <cell r="W47">
            <v>0</v>
          </cell>
          <cell r="AM47">
            <v>1</v>
          </cell>
          <cell r="AN47">
            <v>1</v>
          </cell>
          <cell r="AO47">
            <v>1</v>
          </cell>
          <cell r="AP47" t="str">
            <v>내선전공</v>
          </cell>
          <cell r="AQ47">
            <v>0.02</v>
          </cell>
          <cell r="BB47" t="str">
            <v>전 7-8</v>
          </cell>
          <cell r="BC47">
            <v>1</v>
          </cell>
        </row>
        <row r="48">
          <cell r="B48" t="str">
            <v>전선</v>
          </cell>
          <cell r="C48" t="str">
            <v>IV 22㎟</v>
          </cell>
          <cell r="D48">
            <v>1.1000000000000001</v>
          </cell>
          <cell r="E48" t="str">
            <v>m</v>
          </cell>
          <cell r="F48">
            <v>50</v>
          </cell>
          <cell r="G48">
            <v>1529</v>
          </cell>
          <cell r="I48">
            <v>1485</v>
          </cell>
          <cell r="K48">
            <v>0</v>
          </cell>
          <cell r="M48">
            <v>44</v>
          </cell>
          <cell r="N48" t="str">
            <v>잡재료비</v>
          </cell>
          <cell r="O48" t="str">
            <v>배선의 5%</v>
          </cell>
          <cell r="P48">
            <v>1</v>
          </cell>
          <cell r="Q48" t="str">
            <v>식</v>
          </cell>
          <cell r="W48">
            <v>0</v>
          </cell>
          <cell r="AM48">
            <v>1</v>
          </cell>
          <cell r="AN48">
            <v>1</v>
          </cell>
          <cell r="AO48">
            <v>1</v>
          </cell>
          <cell r="AP48" t="str">
            <v>내선전공</v>
          </cell>
          <cell r="AQ48">
            <v>3.1E-2</v>
          </cell>
          <cell r="BB48" t="str">
            <v>전 7-8</v>
          </cell>
          <cell r="BC48">
            <v>1</v>
          </cell>
        </row>
        <row r="49">
          <cell r="B49" t="str">
            <v>전선</v>
          </cell>
          <cell r="C49" t="str">
            <v>IV 38㎟</v>
          </cell>
          <cell r="D49">
            <v>1.1000000000000001</v>
          </cell>
          <cell r="E49" t="str">
            <v>m</v>
          </cell>
          <cell r="F49">
            <v>50</v>
          </cell>
          <cell r="G49">
            <v>1529</v>
          </cell>
          <cell r="I49">
            <v>1485</v>
          </cell>
          <cell r="K49">
            <v>0</v>
          </cell>
          <cell r="M49">
            <v>44</v>
          </cell>
          <cell r="N49" t="str">
            <v>잡재료비</v>
          </cell>
          <cell r="O49" t="str">
            <v>배선의 5%</v>
          </cell>
          <cell r="P49">
            <v>1</v>
          </cell>
          <cell r="Q49" t="str">
            <v>식</v>
          </cell>
          <cell r="W49">
            <v>0</v>
          </cell>
          <cell r="AM49">
            <v>1</v>
          </cell>
          <cell r="AN49">
            <v>1</v>
          </cell>
          <cell r="AO49">
            <v>1</v>
          </cell>
          <cell r="AP49" t="str">
            <v>내선전공</v>
          </cell>
          <cell r="AQ49">
            <v>3.1E-2</v>
          </cell>
          <cell r="BB49" t="str">
            <v>전 7-8</v>
          </cell>
          <cell r="BC49">
            <v>1</v>
          </cell>
        </row>
        <row r="50">
          <cell r="B50" t="str">
            <v>전선</v>
          </cell>
          <cell r="C50" t="str">
            <v>HIV 1.2㎜</v>
          </cell>
          <cell r="D50">
            <v>1.1000000000000001</v>
          </cell>
          <cell r="E50" t="str">
            <v>m</v>
          </cell>
          <cell r="F50">
            <v>50</v>
          </cell>
          <cell r="G50">
            <v>554</v>
          </cell>
          <cell r="I50">
            <v>479</v>
          </cell>
          <cell r="J50">
            <v>56</v>
          </cell>
          <cell r="K50">
            <v>61</v>
          </cell>
          <cell r="M50">
            <v>14</v>
          </cell>
          <cell r="N50" t="str">
            <v>잡재료비</v>
          </cell>
          <cell r="O50" t="str">
            <v>배선의 5%</v>
          </cell>
          <cell r="P50">
            <v>1</v>
          </cell>
          <cell r="Q50" t="str">
            <v>식</v>
          </cell>
          <cell r="W50">
            <v>3</v>
          </cell>
          <cell r="AM50">
            <v>1</v>
          </cell>
          <cell r="AN50">
            <v>1</v>
          </cell>
          <cell r="AO50">
            <v>1</v>
          </cell>
          <cell r="AP50" t="str">
            <v>내선전공</v>
          </cell>
          <cell r="AQ50">
            <v>0.01</v>
          </cell>
          <cell r="BB50" t="str">
            <v>전 7-8</v>
          </cell>
          <cell r="BC50">
            <v>1</v>
          </cell>
        </row>
        <row r="51">
          <cell r="A51">
            <v>13</v>
          </cell>
          <cell r="B51" t="str">
            <v>전선</v>
          </cell>
          <cell r="C51" t="str">
            <v>HIV 1.6㎜</v>
          </cell>
          <cell r="D51">
            <v>1.1000000000000001</v>
          </cell>
          <cell r="E51" t="str">
            <v>m</v>
          </cell>
          <cell r="F51">
            <v>50</v>
          </cell>
          <cell r="G51">
            <v>582</v>
          </cell>
          <cell r="I51">
            <v>479</v>
          </cell>
          <cell r="J51">
            <v>81</v>
          </cell>
          <cell r="K51">
            <v>89</v>
          </cell>
          <cell r="M51">
            <v>14</v>
          </cell>
          <cell r="N51" t="str">
            <v>잡재료비</v>
          </cell>
          <cell r="O51" t="str">
            <v>배선의 5%</v>
          </cell>
          <cell r="P51">
            <v>1</v>
          </cell>
          <cell r="Q51" t="str">
            <v>식</v>
          </cell>
          <cell r="W51">
            <v>4</v>
          </cell>
          <cell r="AM51">
            <v>1</v>
          </cell>
          <cell r="AN51">
            <v>1</v>
          </cell>
          <cell r="AO51">
            <v>1</v>
          </cell>
          <cell r="AP51" t="str">
            <v>내선전공</v>
          </cell>
          <cell r="AQ51">
            <v>0.01</v>
          </cell>
          <cell r="BB51" t="str">
            <v>전 7-8</v>
          </cell>
          <cell r="BC51">
            <v>1</v>
          </cell>
        </row>
        <row r="52">
          <cell r="A52">
            <v>14</v>
          </cell>
          <cell r="B52" t="str">
            <v>전선</v>
          </cell>
          <cell r="C52" t="str">
            <v>HIV 2㎜</v>
          </cell>
          <cell r="D52">
            <v>1.1000000000000001</v>
          </cell>
          <cell r="E52" t="str">
            <v>m</v>
          </cell>
          <cell r="F52">
            <v>50</v>
          </cell>
          <cell r="G52">
            <v>625</v>
          </cell>
          <cell r="I52">
            <v>479</v>
          </cell>
          <cell r="J52">
            <v>120</v>
          </cell>
          <cell r="K52">
            <v>132</v>
          </cell>
          <cell r="M52">
            <v>14</v>
          </cell>
          <cell r="N52" t="str">
            <v>잡재료비</v>
          </cell>
          <cell r="O52" t="str">
            <v>배선의 5%</v>
          </cell>
          <cell r="P52">
            <v>1</v>
          </cell>
          <cell r="Q52" t="str">
            <v>식</v>
          </cell>
          <cell r="W52">
            <v>6</v>
          </cell>
          <cell r="AM52">
            <v>1</v>
          </cell>
          <cell r="AN52">
            <v>1</v>
          </cell>
          <cell r="AO52">
            <v>1</v>
          </cell>
          <cell r="AP52" t="str">
            <v>내선전공</v>
          </cell>
          <cell r="AQ52">
            <v>0.01</v>
          </cell>
          <cell r="BB52" t="str">
            <v>전 7-8</v>
          </cell>
          <cell r="BC52">
            <v>1</v>
          </cell>
        </row>
        <row r="53">
          <cell r="B53" t="str">
            <v>케이블</v>
          </cell>
          <cell r="C53" t="str">
            <v>FR-3 2C/2㎟</v>
          </cell>
          <cell r="D53">
            <v>1.05</v>
          </cell>
          <cell r="E53" t="str">
            <v>m</v>
          </cell>
          <cell r="F53">
            <v>50</v>
          </cell>
          <cell r="G53">
            <v>2083</v>
          </cell>
          <cell r="I53">
            <v>828</v>
          </cell>
          <cell r="J53">
            <v>1173</v>
          </cell>
          <cell r="K53">
            <v>1231</v>
          </cell>
          <cell r="M53">
            <v>24</v>
          </cell>
          <cell r="N53" t="str">
            <v>잡재료비</v>
          </cell>
          <cell r="O53" t="str">
            <v>배선의 5%</v>
          </cell>
          <cell r="P53">
            <v>1</v>
          </cell>
          <cell r="Q53" t="str">
            <v>식</v>
          </cell>
          <cell r="W53">
            <v>61</v>
          </cell>
          <cell r="AM53">
            <v>1</v>
          </cell>
          <cell r="AN53">
            <v>1</v>
          </cell>
          <cell r="AO53">
            <v>1</v>
          </cell>
          <cell r="AP53" t="str">
            <v>저압케이블공</v>
          </cell>
          <cell r="AQ53">
            <v>1.4E-2</v>
          </cell>
          <cell r="BB53" t="str">
            <v>전 7-10</v>
          </cell>
          <cell r="BC53">
            <v>1</v>
          </cell>
        </row>
        <row r="54">
          <cell r="B54" t="str">
            <v>케이블</v>
          </cell>
          <cell r="C54" t="str">
            <v>FR-3 3C/2㎟</v>
          </cell>
          <cell r="D54">
            <v>1.05</v>
          </cell>
          <cell r="E54" t="str">
            <v>m</v>
          </cell>
          <cell r="F54">
            <v>50</v>
          </cell>
          <cell r="G54">
            <v>2640</v>
          </cell>
          <cell r="I54">
            <v>1123</v>
          </cell>
          <cell r="J54">
            <v>1414</v>
          </cell>
          <cell r="K54">
            <v>1484</v>
          </cell>
          <cell r="M54">
            <v>33</v>
          </cell>
          <cell r="N54" t="str">
            <v>잡재료비</v>
          </cell>
          <cell r="O54" t="str">
            <v>배선의 5%</v>
          </cell>
          <cell r="P54">
            <v>1</v>
          </cell>
          <cell r="Q54" t="str">
            <v>식</v>
          </cell>
          <cell r="W54">
            <v>74</v>
          </cell>
          <cell r="AM54">
            <v>1</v>
          </cell>
          <cell r="AN54">
            <v>1</v>
          </cell>
          <cell r="AO54">
            <v>1</v>
          </cell>
          <cell r="AP54" t="str">
            <v>저압케이블공</v>
          </cell>
          <cell r="AQ54">
            <v>1.9E-2</v>
          </cell>
          <cell r="BB54" t="str">
            <v>전 7-10</v>
          </cell>
          <cell r="BC54">
            <v>1</v>
          </cell>
        </row>
        <row r="55">
          <cell r="A55">
            <v>15</v>
          </cell>
          <cell r="B55" t="str">
            <v>케이블</v>
          </cell>
          <cell r="C55" t="str">
            <v>FR-3 4C/2㎟</v>
          </cell>
          <cell r="D55">
            <v>1.05</v>
          </cell>
          <cell r="E55" t="str">
            <v>m</v>
          </cell>
          <cell r="F55">
            <v>50</v>
          </cell>
          <cell r="G55">
            <v>2909</v>
          </cell>
          <cell r="I55">
            <v>1537</v>
          </cell>
          <cell r="J55">
            <v>1263</v>
          </cell>
          <cell r="K55">
            <v>1326</v>
          </cell>
          <cell r="M55">
            <v>46</v>
          </cell>
          <cell r="N55" t="str">
            <v>잡재료비</v>
          </cell>
          <cell r="O55" t="str">
            <v>배선의 5%</v>
          </cell>
          <cell r="P55">
            <v>1</v>
          </cell>
          <cell r="Q55" t="str">
            <v>식</v>
          </cell>
          <cell r="W55">
            <v>66</v>
          </cell>
          <cell r="AM55">
            <v>1</v>
          </cell>
          <cell r="AN55">
            <v>1</v>
          </cell>
          <cell r="AO55">
            <v>1</v>
          </cell>
          <cell r="AP55" t="str">
            <v>저압케이블공</v>
          </cell>
          <cell r="AQ55">
            <v>2.5999999999999999E-2</v>
          </cell>
          <cell r="BB55" t="str">
            <v>전 7-10</v>
          </cell>
          <cell r="BC55">
            <v>1</v>
          </cell>
        </row>
        <row r="56">
          <cell r="A56">
            <v>16</v>
          </cell>
          <cell r="B56" t="str">
            <v>케이블</v>
          </cell>
          <cell r="C56" t="str">
            <v>FR-3 5C/2㎟</v>
          </cell>
          <cell r="D56">
            <v>1.05</v>
          </cell>
          <cell r="E56" t="str">
            <v>m</v>
          </cell>
          <cell r="F56">
            <v>50</v>
          </cell>
          <cell r="G56">
            <v>3730</v>
          </cell>
          <cell r="I56">
            <v>1892</v>
          </cell>
          <cell r="J56">
            <v>1698</v>
          </cell>
          <cell r="K56">
            <v>1782</v>
          </cell>
          <cell r="M56">
            <v>56</v>
          </cell>
          <cell r="N56" t="str">
            <v>잡재료비</v>
          </cell>
          <cell r="O56" t="str">
            <v>배선의 5%</v>
          </cell>
          <cell r="P56">
            <v>1</v>
          </cell>
          <cell r="Q56" t="str">
            <v>식</v>
          </cell>
          <cell r="W56">
            <v>89</v>
          </cell>
          <cell r="AM56">
            <v>1</v>
          </cell>
          <cell r="AN56">
            <v>1</v>
          </cell>
          <cell r="AO56">
            <v>1</v>
          </cell>
          <cell r="AP56" t="str">
            <v>저압케이블공</v>
          </cell>
          <cell r="AQ56">
            <v>3.2000000000000001E-2</v>
          </cell>
          <cell r="BB56" t="str">
            <v>전 7-10</v>
          </cell>
          <cell r="BC56">
            <v>1</v>
          </cell>
        </row>
        <row r="57">
          <cell r="A57">
            <v>17</v>
          </cell>
          <cell r="B57" t="str">
            <v>케이블</v>
          </cell>
          <cell r="C57" t="str">
            <v>FR-3 6C/2㎟</v>
          </cell>
          <cell r="D57">
            <v>1.05</v>
          </cell>
          <cell r="E57" t="str">
            <v>m</v>
          </cell>
          <cell r="F57">
            <v>50</v>
          </cell>
          <cell r="G57">
            <v>4121</v>
          </cell>
          <cell r="I57">
            <v>2070</v>
          </cell>
          <cell r="J57">
            <v>1895</v>
          </cell>
          <cell r="K57">
            <v>1989</v>
          </cell>
          <cell r="M57">
            <v>62</v>
          </cell>
          <cell r="N57" t="str">
            <v>잡재료비</v>
          </cell>
          <cell r="O57" t="str">
            <v>배선의 5%</v>
          </cell>
          <cell r="P57">
            <v>1</v>
          </cell>
          <cell r="Q57" t="str">
            <v>식</v>
          </cell>
          <cell r="W57">
            <v>99</v>
          </cell>
          <cell r="AM57">
            <v>1</v>
          </cell>
          <cell r="AN57">
            <v>1</v>
          </cell>
          <cell r="AO57">
            <v>1</v>
          </cell>
          <cell r="AP57" t="str">
            <v>저압케이블공</v>
          </cell>
          <cell r="AQ57">
            <v>3.5000000000000003E-2</v>
          </cell>
          <cell r="BB57" t="str">
            <v>전 7-10</v>
          </cell>
          <cell r="BC57">
            <v>1</v>
          </cell>
        </row>
        <row r="58">
          <cell r="A58">
            <v>18</v>
          </cell>
          <cell r="B58" t="str">
            <v>케이블</v>
          </cell>
          <cell r="C58" t="str">
            <v>FR-3 7C/2㎟</v>
          </cell>
          <cell r="D58">
            <v>1.05</v>
          </cell>
          <cell r="E58" t="str">
            <v>m</v>
          </cell>
          <cell r="F58">
            <v>50</v>
          </cell>
          <cell r="G58">
            <v>4532</v>
          </cell>
          <cell r="I58">
            <v>2306</v>
          </cell>
          <cell r="J58">
            <v>2055</v>
          </cell>
          <cell r="K58">
            <v>2157</v>
          </cell>
          <cell r="M58">
            <v>69</v>
          </cell>
          <cell r="N58" t="str">
            <v>잡재료비</v>
          </cell>
          <cell r="O58" t="str">
            <v>배선의 5%</v>
          </cell>
          <cell r="P58">
            <v>1</v>
          </cell>
          <cell r="Q58" t="str">
            <v>식</v>
          </cell>
          <cell r="W58">
            <v>107</v>
          </cell>
          <cell r="AM58">
            <v>1</v>
          </cell>
          <cell r="AN58">
            <v>1</v>
          </cell>
          <cell r="AO58">
            <v>1</v>
          </cell>
          <cell r="AP58" t="str">
            <v>저압케이블공</v>
          </cell>
          <cell r="AQ58">
            <v>3.9E-2</v>
          </cell>
          <cell r="BB58" t="str">
            <v>전 7-10</v>
          </cell>
          <cell r="BC58">
            <v>1</v>
          </cell>
        </row>
        <row r="59">
          <cell r="A59">
            <v>19</v>
          </cell>
          <cell r="B59" t="str">
            <v>케이블</v>
          </cell>
          <cell r="C59" t="str">
            <v>FR-3 8C/2㎟</v>
          </cell>
          <cell r="D59">
            <v>1.05</v>
          </cell>
          <cell r="E59" t="str">
            <v>m</v>
          </cell>
          <cell r="F59">
            <v>50</v>
          </cell>
          <cell r="G59">
            <v>4971</v>
          </cell>
          <cell r="I59">
            <v>2484</v>
          </cell>
          <cell r="J59">
            <v>2299</v>
          </cell>
          <cell r="K59">
            <v>2413</v>
          </cell>
          <cell r="M59">
            <v>74</v>
          </cell>
          <cell r="N59" t="str">
            <v>잡재료비</v>
          </cell>
          <cell r="O59" t="str">
            <v>배선의 5%</v>
          </cell>
          <cell r="P59">
            <v>1</v>
          </cell>
          <cell r="Q59" t="str">
            <v>식</v>
          </cell>
          <cell r="W59">
            <v>120</v>
          </cell>
          <cell r="AM59">
            <v>1</v>
          </cell>
          <cell r="AN59">
            <v>1</v>
          </cell>
          <cell r="AO59">
            <v>1</v>
          </cell>
          <cell r="AP59" t="str">
            <v>저압케이블공</v>
          </cell>
          <cell r="AQ59">
            <v>4.2000000000000003E-2</v>
          </cell>
          <cell r="BB59" t="str">
            <v>전 7-10</v>
          </cell>
          <cell r="BC59">
            <v>1</v>
          </cell>
        </row>
        <row r="60">
          <cell r="A60">
            <v>20</v>
          </cell>
          <cell r="B60" t="str">
            <v>케이블</v>
          </cell>
          <cell r="C60" t="str">
            <v>FR-3 10C/2㎟</v>
          </cell>
          <cell r="D60">
            <v>1.05</v>
          </cell>
          <cell r="E60" t="str">
            <v>m</v>
          </cell>
          <cell r="F60">
            <v>50</v>
          </cell>
          <cell r="G60">
            <v>5809</v>
          </cell>
          <cell r="I60">
            <v>2839</v>
          </cell>
          <cell r="J60">
            <v>2748</v>
          </cell>
          <cell r="K60">
            <v>2885</v>
          </cell>
          <cell r="M60">
            <v>85</v>
          </cell>
          <cell r="N60" t="str">
            <v>잡재료비</v>
          </cell>
          <cell r="O60" t="str">
            <v>배선의 5%</v>
          </cell>
          <cell r="P60">
            <v>1</v>
          </cell>
          <cell r="Q60" t="str">
            <v>식</v>
          </cell>
          <cell r="W60">
            <v>144</v>
          </cell>
          <cell r="AM60">
            <v>1</v>
          </cell>
          <cell r="AN60">
            <v>1</v>
          </cell>
          <cell r="AO60">
            <v>1</v>
          </cell>
          <cell r="AP60" t="str">
            <v>저압케이블공</v>
          </cell>
          <cell r="AQ60">
            <v>4.8000000000000001E-2</v>
          </cell>
          <cell r="BB60" t="str">
            <v>전 7-10</v>
          </cell>
          <cell r="BC60">
            <v>1</v>
          </cell>
        </row>
        <row r="61">
          <cell r="B61" t="str">
            <v>케이블</v>
          </cell>
          <cell r="C61" t="str">
            <v>FR-3 12C/2㎟</v>
          </cell>
          <cell r="D61">
            <v>1.05</v>
          </cell>
          <cell r="E61" t="str">
            <v>m</v>
          </cell>
          <cell r="F61">
            <v>50</v>
          </cell>
          <cell r="G61">
            <v>3288</v>
          </cell>
          <cell r="I61">
            <v>3193</v>
          </cell>
          <cell r="K61">
            <v>0</v>
          </cell>
          <cell r="M61">
            <v>95</v>
          </cell>
          <cell r="N61" t="str">
            <v>잡재료비</v>
          </cell>
          <cell r="O61" t="str">
            <v>배선의 5%</v>
          </cell>
          <cell r="P61">
            <v>1</v>
          </cell>
          <cell r="Q61" t="str">
            <v>식</v>
          </cell>
          <cell r="W61">
            <v>0</v>
          </cell>
          <cell r="AM61">
            <v>1</v>
          </cell>
          <cell r="AN61">
            <v>1</v>
          </cell>
          <cell r="AO61">
            <v>1</v>
          </cell>
          <cell r="AP61" t="str">
            <v>저압케이블공</v>
          </cell>
          <cell r="AQ61">
            <v>5.3999999999999999E-2</v>
          </cell>
          <cell r="BB61" t="str">
            <v>전 7-10</v>
          </cell>
          <cell r="BC61">
            <v>1</v>
          </cell>
        </row>
        <row r="62">
          <cell r="B62" t="str">
            <v>케이블</v>
          </cell>
          <cell r="C62" t="str">
            <v>FR-3 19C/2㎟</v>
          </cell>
          <cell r="D62">
            <v>1.05</v>
          </cell>
          <cell r="E62" t="str">
            <v>m</v>
          </cell>
          <cell r="F62">
            <v>50</v>
          </cell>
          <cell r="G62">
            <v>4385</v>
          </cell>
          <cell r="I62">
            <v>4258</v>
          </cell>
          <cell r="K62">
            <v>0</v>
          </cell>
          <cell r="M62">
            <v>127</v>
          </cell>
          <cell r="N62" t="str">
            <v>잡재료비</v>
          </cell>
          <cell r="O62" t="str">
            <v>배선의 5%</v>
          </cell>
          <cell r="P62">
            <v>1</v>
          </cell>
          <cell r="Q62" t="str">
            <v>식</v>
          </cell>
          <cell r="W62">
            <v>0</v>
          </cell>
          <cell r="AM62">
            <v>1</v>
          </cell>
          <cell r="AN62">
            <v>1</v>
          </cell>
          <cell r="AO62">
            <v>1</v>
          </cell>
          <cell r="AP62" t="str">
            <v>저압케이블공</v>
          </cell>
          <cell r="AQ62">
            <v>7.1999999999999995E-2</v>
          </cell>
          <cell r="BB62" t="str">
            <v>전 7-10</v>
          </cell>
          <cell r="BC62">
            <v>1</v>
          </cell>
        </row>
        <row r="63">
          <cell r="B63" t="str">
            <v>케이블</v>
          </cell>
          <cell r="C63" t="str">
            <v>FR-8 1C/60㎟</v>
          </cell>
          <cell r="D63">
            <v>1.05</v>
          </cell>
          <cell r="E63" t="str">
            <v>m</v>
          </cell>
          <cell r="F63">
            <v>50</v>
          </cell>
          <cell r="G63">
            <v>2984</v>
          </cell>
          <cell r="I63">
            <v>2898</v>
          </cell>
          <cell r="K63">
            <v>0</v>
          </cell>
          <cell r="M63">
            <v>86</v>
          </cell>
          <cell r="N63" t="str">
            <v>잡재료비</v>
          </cell>
          <cell r="O63" t="str">
            <v>배선의 5%</v>
          </cell>
          <cell r="P63">
            <v>1</v>
          </cell>
          <cell r="Q63" t="str">
            <v>식</v>
          </cell>
          <cell r="W63">
            <v>0</v>
          </cell>
          <cell r="AM63">
            <v>1</v>
          </cell>
          <cell r="AN63">
            <v>1</v>
          </cell>
          <cell r="AO63">
            <v>1</v>
          </cell>
          <cell r="AP63" t="str">
            <v>저압케이블공</v>
          </cell>
          <cell r="AQ63">
            <v>4.9000000000000002E-2</v>
          </cell>
          <cell r="BB63" t="str">
            <v>전 7-9</v>
          </cell>
          <cell r="BC63">
            <v>1</v>
          </cell>
        </row>
        <row r="64">
          <cell r="B64" t="str">
            <v>케이블</v>
          </cell>
          <cell r="C64" t="str">
            <v>FR-8 1C/100㎟</v>
          </cell>
          <cell r="D64">
            <v>1.05</v>
          </cell>
          <cell r="E64" t="str">
            <v>m</v>
          </cell>
          <cell r="F64">
            <v>50</v>
          </cell>
          <cell r="G64">
            <v>7127</v>
          </cell>
          <cell r="I64">
            <v>6920</v>
          </cell>
          <cell r="K64">
            <v>0</v>
          </cell>
          <cell r="M64">
            <v>207</v>
          </cell>
          <cell r="N64" t="str">
            <v>잡재료비</v>
          </cell>
          <cell r="O64" t="str">
            <v>배선의 5%</v>
          </cell>
          <cell r="P64">
            <v>1</v>
          </cell>
          <cell r="Q64" t="str">
            <v>식</v>
          </cell>
          <cell r="W64">
            <v>0</v>
          </cell>
          <cell r="AM64">
            <v>1</v>
          </cell>
          <cell r="AN64">
            <v>1</v>
          </cell>
          <cell r="AO64">
            <v>1</v>
          </cell>
          <cell r="AP64" t="str">
            <v>저압케이블공</v>
          </cell>
          <cell r="AQ64">
            <v>0.11700000000000001</v>
          </cell>
          <cell r="BB64" t="str">
            <v>전 7-9</v>
          </cell>
          <cell r="BC64">
            <v>1</v>
          </cell>
        </row>
        <row r="65">
          <cell r="A65">
            <v>21</v>
          </cell>
          <cell r="B65" t="str">
            <v>케이블</v>
          </cell>
          <cell r="C65" t="str">
            <v>FR-8 1C/200㎟</v>
          </cell>
          <cell r="D65">
            <v>1.05</v>
          </cell>
          <cell r="E65" t="str">
            <v>m</v>
          </cell>
          <cell r="F65">
            <v>50</v>
          </cell>
          <cell r="G65">
            <v>18752</v>
          </cell>
          <cell r="I65">
            <v>6920</v>
          </cell>
          <cell r="J65">
            <v>11072</v>
          </cell>
          <cell r="K65">
            <v>11625</v>
          </cell>
          <cell r="M65">
            <v>207</v>
          </cell>
          <cell r="N65" t="str">
            <v>잡재료비</v>
          </cell>
          <cell r="O65" t="str">
            <v>배선의 5%</v>
          </cell>
          <cell r="P65">
            <v>1</v>
          </cell>
          <cell r="Q65" t="str">
            <v>식</v>
          </cell>
          <cell r="W65">
            <v>581</v>
          </cell>
          <cell r="AM65">
            <v>1</v>
          </cell>
          <cell r="AN65">
            <v>1</v>
          </cell>
          <cell r="AO65">
            <v>1</v>
          </cell>
          <cell r="AP65" t="str">
            <v>저압케이블공</v>
          </cell>
          <cell r="AQ65">
            <v>0.11700000000000001</v>
          </cell>
          <cell r="BB65" t="str">
            <v>전 7-9</v>
          </cell>
          <cell r="BC65">
            <v>1</v>
          </cell>
        </row>
        <row r="66">
          <cell r="A66">
            <v>22</v>
          </cell>
          <cell r="B66" t="str">
            <v>케이블</v>
          </cell>
          <cell r="C66" t="str">
            <v>FR-8 2C/38㎟</v>
          </cell>
          <cell r="D66">
            <v>1.05</v>
          </cell>
          <cell r="E66" t="str">
            <v>m</v>
          </cell>
          <cell r="F66">
            <v>50</v>
          </cell>
          <cell r="G66">
            <v>9491</v>
          </cell>
          <cell r="I66">
            <v>2980</v>
          </cell>
          <cell r="J66">
            <v>6117</v>
          </cell>
          <cell r="K66">
            <v>6422</v>
          </cell>
          <cell r="M66">
            <v>89</v>
          </cell>
          <cell r="N66" t="str">
            <v>잡재료비</v>
          </cell>
          <cell r="O66" t="str">
            <v>배선의 5%</v>
          </cell>
          <cell r="P66">
            <v>1</v>
          </cell>
          <cell r="Q66" t="str">
            <v>식</v>
          </cell>
          <cell r="W66">
            <v>321</v>
          </cell>
          <cell r="AM66">
            <v>1</v>
          </cell>
          <cell r="AN66">
            <v>1.4</v>
          </cell>
          <cell r="AO66">
            <v>1.4</v>
          </cell>
          <cell r="AP66" t="str">
            <v>저압케이블공</v>
          </cell>
          <cell r="AQ66">
            <v>3.5999999999999997E-2</v>
          </cell>
          <cell r="BB66" t="str">
            <v>전 7-9</v>
          </cell>
          <cell r="BC66">
            <v>1</v>
          </cell>
        </row>
        <row r="67">
          <cell r="A67">
            <v>23</v>
          </cell>
          <cell r="B67" t="str">
            <v>케이블</v>
          </cell>
          <cell r="C67" t="str">
            <v>FR-8 3C/3.5㎟</v>
          </cell>
          <cell r="D67">
            <v>1.05</v>
          </cell>
          <cell r="E67" t="str">
            <v>m</v>
          </cell>
          <cell r="F67">
            <v>50</v>
          </cell>
          <cell r="G67">
            <v>3519</v>
          </cell>
          <cell r="I67">
            <v>1301</v>
          </cell>
          <cell r="J67">
            <v>2076</v>
          </cell>
          <cell r="K67">
            <v>2179</v>
          </cell>
          <cell r="M67">
            <v>39</v>
          </cell>
          <cell r="N67" t="str">
            <v>잡재료비</v>
          </cell>
          <cell r="O67" t="str">
            <v>배선의 5%</v>
          </cell>
          <cell r="P67">
            <v>1</v>
          </cell>
          <cell r="Q67" t="str">
            <v>식</v>
          </cell>
          <cell r="W67">
            <v>108</v>
          </cell>
          <cell r="AM67">
            <v>1</v>
          </cell>
          <cell r="AN67">
            <v>1</v>
          </cell>
          <cell r="AO67">
            <v>1</v>
          </cell>
          <cell r="AP67" t="str">
            <v>저압케이블공</v>
          </cell>
          <cell r="AQ67">
            <v>2.1999999999999999E-2</v>
          </cell>
          <cell r="BB67" t="str">
            <v>전 7-10</v>
          </cell>
          <cell r="BC67">
            <v>1</v>
          </cell>
        </row>
        <row r="68">
          <cell r="A68">
            <v>24</v>
          </cell>
          <cell r="B68" t="str">
            <v>케이블</v>
          </cell>
          <cell r="C68" t="str">
            <v>FR-8 3C/5.5㎟</v>
          </cell>
          <cell r="D68">
            <v>1.05</v>
          </cell>
          <cell r="E68" t="str">
            <v>m</v>
          </cell>
          <cell r="F68">
            <v>50</v>
          </cell>
          <cell r="G68">
            <v>4157</v>
          </cell>
          <cell r="I68">
            <v>1537</v>
          </cell>
          <cell r="J68">
            <v>2452</v>
          </cell>
          <cell r="K68">
            <v>2574</v>
          </cell>
          <cell r="M68">
            <v>46</v>
          </cell>
          <cell r="N68" t="str">
            <v>잡재료비</v>
          </cell>
          <cell r="O68" t="str">
            <v>배선의 5%</v>
          </cell>
          <cell r="P68">
            <v>1</v>
          </cell>
          <cell r="Q68" t="str">
            <v>식</v>
          </cell>
          <cell r="W68">
            <v>128</v>
          </cell>
          <cell r="AM68">
            <v>1</v>
          </cell>
          <cell r="AN68">
            <v>1</v>
          </cell>
          <cell r="AO68">
            <v>1</v>
          </cell>
          <cell r="AP68" t="str">
            <v>저압케이블공</v>
          </cell>
          <cell r="AQ68">
            <v>2.5999999999999999E-2</v>
          </cell>
          <cell r="BB68" t="str">
            <v>전 7-10</v>
          </cell>
          <cell r="BC68">
            <v>1</v>
          </cell>
        </row>
        <row r="69">
          <cell r="A69">
            <v>25</v>
          </cell>
          <cell r="B69" t="str">
            <v>케이블</v>
          </cell>
          <cell r="C69" t="str">
            <v>FR-8 4C/8㎟</v>
          </cell>
          <cell r="D69">
            <v>1.05</v>
          </cell>
          <cell r="E69" t="str">
            <v>m</v>
          </cell>
          <cell r="F69">
            <v>50</v>
          </cell>
          <cell r="G69">
            <v>6523</v>
          </cell>
          <cell r="I69">
            <v>2306</v>
          </cell>
          <cell r="J69">
            <v>3951</v>
          </cell>
          <cell r="K69">
            <v>4148</v>
          </cell>
          <cell r="M69">
            <v>69</v>
          </cell>
          <cell r="N69" t="str">
            <v>잡재료비</v>
          </cell>
          <cell r="O69" t="str">
            <v>배선의 5%</v>
          </cell>
          <cell r="P69">
            <v>1</v>
          </cell>
          <cell r="Q69" t="str">
            <v>식</v>
          </cell>
          <cell r="W69">
            <v>207</v>
          </cell>
          <cell r="AM69">
            <v>1</v>
          </cell>
          <cell r="AN69">
            <v>1</v>
          </cell>
          <cell r="AO69">
            <v>1</v>
          </cell>
          <cell r="AP69" t="str">
            <v>저압케이블공</v>
          </cell>
          <cell r="AQ69">
            <v>3.9E-2</v>
          </cell>
          <cell r="BB69" t="str">
            <v>전 7-10</v>
          </cell>
          <cell r="BC69">
            <v>1</v>
          </cell>
        </row>
        <row r="70">
          <cell r="A70">
            <v>26</v>
          </cell>
          <cell r="B70" t="str">
            <v>케이블</v>
          </cell>
          <cell r="C70" t="str">
            <v>FR-8 4C/14㎟</v>
          </cell>
          <cell r="D70">
            <v>1.05</v>
          </cell>
          <cell r="E70" t="str">
            <v>m</v>
          </cell>
          <cell r="F70">
            <v>50</v>
          </cell>
          <cell r="G70">
            <v>8867</v>
          </cell>
          <cell r="I70">
            <v>3075</v>
          </cell>
          <cell r="J70">
            <v>5429</v>
          </cell>
          <cell r="K70">
            <v>5700</v>
          </cell>
          <cell r="M70">
            <v>92</v>
          </cell>
          <cell r="N70" t="str">
            <v>잡재료비</v>
          </cell>
          <cell r="O70" t="str">
            <v>배선의 5%</v>
          </cell>
          <cell r="P70">
            <v>1</v>
          </cell>
          <cell r="Q70" t="str">
            <v>식</v>
          </cell>
          <cell r="W70">
            <v>285</v>
          </cell>
          <cell r="AM70">
            <v>1</v>
          </cell>
          <cell r="AN70">
            <v>2.6</v>
          </cell>
          <cell r="AO70">
            <v>2.6</v>
          </cell>
          <cell r="AP70" t="str">
            <v>저압케이블공</v>
          </cell>
          <cell r="AQ70">
            <v>0.02</v>
          </cell>
          <cell r="BB70" t="str">
            <v>전 7-9</v>
          </cell>
          <cell r="BC70">
            <v>1</v>
          </cell>
        </row>
        <row r="71">
          <cell r="B71" t="str">
            <v>케이블</v>
          </cell>
          <cell r="C71" t="str">
            <v>FR-8 4C/22㎟</v>
          </cell>
          <cell r="D71">
            <v>1.05</v>
          </cell>
          <cell r="E71" t="str">
            <v>m</v>
          </cell>
          <cell r="F71">
            <v>50</v>
          </cell>
          <cell r="G71">
            <v>4117</v>
          </cell>
          <cell r="I71">
            <v>3998</v>
          </cell>
          <cell r="K71">
            <v>0</v>
          </cell>
          <cell r="M71">
            <v>119</v>
          </cell>
          <cell r="N71" t="str">
            <v>잡재료비</v>
          </cell>
          <cell r="O71" t="str">
            <v>배선의 5%</v>
          </cell>
          <cell r="P71">
            <v>1</v>
          </cell>
          <cell r="Q71" t="str">
            <v>식</v>
          </cell>
          <cell r="W71">
            <v>0</v>
          </cell>
          <cell r="AM71">
            <v>1</v>
          </cell>
          <cell r="AN71">
            <v>2.6</v>
          </cell>
          <cell r="AO71">
            <v>2.6</v>
          </cell>
          <cell r="AP71" t="str">
            <v>저압케이블공</v>
          </cell>
          <cell r="AQ71">
            <v>2.5999999999999999E-2</v>
          </cell>
          <cell r="BB71" t="str">
            <v>전 7-9</v>
          </cell>
          <cell r="BC71">
            <v>1</v>
          </cell>
        </row>
        <row r="72">
          <cell r="B72" t="str">
            <v>케이블</v>
          </cell>
          <cell r="C72" t="str">
            <v>600V CV 1C/3.5㎟</v>
          </cell>
          <cell r="D72">
            <v>1.05</v>
          </cell>
          <cell r="E72" t="str">
            <v>m</v>
          </cell>
          <cell r="F72">
            <v>50</v>
          </cell>
          <cell r="G72">
            <v>669</v>
          </cell>
          <cell r="I72">
            <v>650</v>
          </cell>
          <cell r="K72">
            <v>0</v>
          </cell>
          <cell r="M72">
            <v>19</v>
          </cell>
          <cell r="N72" t="str">
            <v>잡재료비</v>
          </cell>
          <cell r="O72" t="str">
            <v>배선의 5%</v>
          </cell>
          <cell r="P72">
            <v>1</v>
          </cell>
          <cell r="Q72" t="str">
            <v>식</v>
          </cell>
          <cell r="W72">
            <v>0</v>
          </cell>
          <cell r="AM72">
            <v>1</v>
          </cell>
          <cell r="AN72">
            <v>1</v>
          </cell>
          <cell r="AO72">
            <v>1</v>
          </cell>
          <cell r="AP72" t="str">
            <v>저압케이블공</v>
          </cell>
          <cell r="AQ72">
            <v>1.0999999999999999E-2</v>
          </cell>
          <cell r="BB72" t="str">
            <v>전 7-10</v>
          </cell>
          <cell r="BC72">
            <v>1</v>
          </cell>
        </row>
        <row r="73">
          <cell r="B73" t="str">
            <v>케이블</v>
          </cell>
          <cell r="C73" t="str">
            <v>600V CV 1C/5.5㎟</v>
          </cell>
          <cell r="D73">
            <v>1.05</v>
          </cell>
          <cell r="E73" t="str">
            <v>m</v>
          </cell>
          <cell r="F73">
            <v>50</v>
          </cell>
          <cell r="G73">
            <v>791</v>
          </cell>
          <cell r="I73">
            <v>768</v>
          </cell>
          <cell r="K73">
            <v>0</v>
          </cell>
          <cell r="M73">
            <v>23</v>
          </cell>
          <cell r="N73" t="str">
            <v>잡재료비</v>
          </cell>
          <cell r="O73" t="str">
            <v>배선의 5%</v>
          </cell>
          <cell r="P73">
            <v>1</v>
          </cell>
          <cell r="Q73" t="str">
            <v>식</v>
          </cell>
          <cell r="W73">
            <v>0</v>
          </cell>
          <cell r="AM73">
            <v>1</v>
          </cell>
          <cell r="AN73">
            <v>1</v>
          </cell>
          <cell r="AO73">
            <v>1</v>
          </cell>
          <cell r="AP73" t="str">
            <v>저압케이블공</v>
          </cell>
          <cell r="AQ73">
            <v>1.2999999999999999E-2</v>
          </cell>
          <cell r="BB73" t="str">
            <v>전 7-10</v>
          </cell>
          <cell r="BC73">
            <v>1</v>
          </cell>
        </row>
        <row r="74">
          <cell r="B74" t="str">
            <v>케이블</v>
          </cell>
          <cell r="C74" t="str">
            <v>600V CV 1C/8㎟</v>
          </cell>
          <cell r="D74">
            <v>1.05</v>
          </cell>
          <cell r="E74" t="str">
            <v>m</v>
          </cell>
          <cell r="F74">
            <v>50</v>
          </cell>
          <cell r="G74">
            <v>852</v>
          </cell>
          <cell r="I74">
            <v>828</v>
          </cell>
          <cell r="K74">
            <v>0</v>
          </cell>
          <cell r="M74">
            <v>24</v>
          </cell>
          <cell r="N74" t="str">
            <v>잡재료비</v>
          </cell>
          <cell r="O74" t="str">
            <v>배선의 5%</v>
          </cell>
          <cell r="P74">
            <v>1</v>
          </cell>
          <cell r="Q74" t="str">
            <v>식</v>
          </cell>
          <cell r="W74">
            <v>0</v>
          </cell>
          <cell r="AM74">
            <v>1</v>
          </cell>
          <cell r="AN74">
            <v>1</v>
          </cell>
          <cell r="AO74">
            <v>1</v>
          </cell>
          <cell r="AP74" t="str">
            <v>저압케이블공</v>
          </cell>
          <cell r="AQ74">
            <v>1.4E-2</v>
          </cell>
          <cell r="BB74" t="str">
            <v>전 7-10</v>
          </cell>
          <cell r="BC74">
            <v>1</v>
          </cell>
        </row>
        <row r="75">
          <cell r="B75" t="str">
            <v>케이블</v>
          </cell>
          <cell r="C75" t="str">
            <v>600V CV 1C/14㎟</v>
          </cell>
          <cell r="D75">
            <v>1.05</v>
          </cell>
          <cell r="E75" t="str">
            <v>m</v>
          </cell>
          <cell r="F75">
            <v>50</v>
          </cell>
          <cell r="G75">
            <v>1217</v>
          </cell>
          <cell r="I75">
            <v>1182</v>
          </cell>
          <cell r="K75">
            <v>0</v>
          </cell>
          <cell r="M75">
            <v>35</v>
          </cell>
          <cell r="N75" t="str">
            <v>잡재료비</v>
          </cell>
          <cell r="O75" t="str">
            <v>배선의 5%</v>
          </cell>
          <cell r="P75">
            <v>1</v>
          </cell>
          <cell r="Q75" t="str">
            <v>식</v>
          </cell>
          <cell r="W75">
            <v>0</v>
          </cell>
          <cell r="AM75">
            <v>1</v>
          </cell>
          <cell r="AN75">
            <v>1</v>
          </cell>
          <cell r="AO75">
            <v>1</v>
          </cell>
          <cell r="AP75" t="str">
            <v>저압케이블공</v>
          </cell>
          <cell r="AQ75">
            <v>0.02</v>
          </cell>
          <cell r="BB75" t="str">
            <v>전 7-9</v>
          </cell>
          <cell r="BC75">
            <v>1</v>
          </cell>
        </row>
        <row r="76">
          <cell r="B76" t="str">
            <v>케이블</v>
          </cell>
          <cell r="C76" t="str">
            <v>600V CV 1C/22㎟</v>
          </cell>
          <cell r="D76">
            <v>1.05</v>
          </cell>
          <cell r="E76" t="str">
            <v>m</v>
          </cell>
          <cell r="F76">
            <v>50</v>
          </cell>
          <cell r="G76">
            <v>1583</v>
          </cell>
          <cell r="I76">
            <v>1537</v>
          </cell>
          <cell r="K76">
            <v>0</v>
          </cell>
          <cell r="M76">
            <v>46</v>
          </cell>
          <cell r="N76" t="str">
            <v>잡재료비</v>
          </cell>
          <cell r="O76" t="str">
            <v>배선의 5%</v>
          </cell>
          <cell r="P76">
            <v>1</v>
          </cell>
          <cell r="Q76" t="str">
            <v>식</v>
          </cell>
          <cell r="W76">
            <v>0</v>
          </cell>
          <cell r="AM76">
            <v>1</v>
          </cell>
          <cell r="AN76">
            <v>1</v>
          </cell>
          <cell r="AO76">
            <v>1</v>
          </cell>
          <cell r="AP76" t="str">
            <v>저압케이블공</v>
          </cell>
          <cell r="AQ76">
            <v>2.5999999999999999E-2</v>
          </cell>
          <cell r="BB76" t="str">
            <v>전 7-9</v>
          </cell>
          <cell r="BC76">
            <v>1</v>
          </cell>
        </row>
        <row r="77">
          <cell r="B77" t="str">
            <v>케이블</v>
          </cell>
          <cell r="C77" t="str">
            <v>600V CV 1C/38㎟</v>
          </cell>
          <cell r="D77">
            <v>1.05</v>
          </cell>
          <cell r="E77" t="str">
            <v>m</v>
          </cell>
          <cell r="F77">
            <v>50</v>
          </cell>
          <cell r="G77">
            <v>2192</v>
          </cell>
          <cell r="I77">
            <v>2129</v>
          </cell>
          <cell r="K77">
            <v>0</v>
          </cell>
          <cell r="M77">
            <v>63</v>
          </cell>
          <cell r="N77" t="str">
            <v>잡재료비</v>
          </cell>
          <cell r="O77" t="str">
            <v>배선의 5%</v>
          </cell>
          <cell r="P77">
            <v>1</v>
          </cell>
          <cell r="Q77" t="str">
            <v>식</v>
          </cell>
          <cell r="W77">
            <v>0</v>
          </cell>
          <cell r="AM77">
            <v>1</v>
          </cell>
          <cell r="AN77">
            <v>1</v>
          </cell>
          <cell r="AO77">
            <v>1</v>
          </cell>
          <cell r="AP77" t="str">
            <v>저압케이블공</v>
          </cell>
          <cell r="AQ77">
            <v>3.5999999999999997E-2</v>
          </cell>
          <cell r="BB77" t="str">
            <v>전 7-9</v>
          </cell>
          <cell r="BC77">
            <v>1</v>
          </cell>
        </row>
        <row r="78">
          <cell r="A78">
            <v>27</v>
          </cell>
          <cell r="B78" t="str">
            <v>케이블</v>
          </cell>
          <cell r="C78" t="str">
            <v>600V CV 1C/60㎟</v>
          </cell>
          <cell r="D78">
            <v>1.05</v>
          </cell>
          <cell r="E78" t="str">
            <v>m</v>
          </cell>
          <cell r="F78">
            <v>50</v>
          </cell>
          <cell r="G78">
            <v>5385</v>
          </cell>
          <cell r="I78">
            <v>2898</v>
          </cell>
          <cell r="J78">
            <v>2287</v>
          </cell>
          <cell r="K78">
            <v>2401</v>
          </cell>
          <cell r="M78">
            <v>86</v>
          </cell>
          <cell r="N78" t="str">
            <v>잡재료비</v>
          </cell>
          <cell r="O78" t="str">
            <v>배선의 5%</v>
          </cell>
          <cell r="P78">
            <v>1</v>
          </cell>
          <cell r="Q78" t="str">
            <v>식</v>
          </cell>
          <cell r="W78">
            <v>120</v>
          </cell>
          <cell r="AM78">
            <v>1</v>
          </cell>
          <cell r="AN78">
            <v>1</v>
          </cell>
          <cell r="AO78">
            <v>1</v>
          </cell>
          <cell r="AP78" t="str">
            <v>저압케이블공</v>
          </cell>
          <cell r="AQ78">
            <v>4.9000000000000002E-2</v>
          </cell>
          <cell r="BB78" t="str">
            <v>전 7-9</v>
          </cell>
          <cell r="BC78">
            <v>1</v>
          </cell>
        </row>
        <row r="79">
          <cell r="B79" t="str">
            <v>케이블</v>
          </cell>
          <cell r="C79" t="str">
            <v>600V CV 1C/80㎟</v>
          </cell>
          <cell r="D79">
            <v>1.05</v>
          </cell>
          <cell r="E79" t="str">
            <v>m</v>
          </cell>
          <cell r="F79">
            <v>50</v>
          </cell>
          <cell r="G79">
            <v>3654</v>
          </cell>
          <cell r="I79">
            <v>3548</v>
          </cell>
          <cell r="K79">
            <v>0</v>
          </cell>
          <cell r="M79">
            <v>106</v>
          </cell>
          <cell r="N79" t="str">
            <v>잡재료비</v>
          </cell>
          <cell r="O79" t="str">
            <v>배선의 5%</v>
          </cell>
          <cell r="P79">
            <v>1</v>
          </cell>
          <cell r="Q79" t="str">
            <v>식</v>
          </cell>
          <cell r="W79">
            <v>0</v>
          </cell>
          <cell r="AM79">
            <v>1</v>
          </cell>
          <cell r="AN79">
            <v>1</v>
          </cell>
          <cell r="AO79">
            <v>1</v>
          </cell>
          <cell r="AP79" t="str">
            <v>저압케이블공</v>
          </cell>
          <cell r="AQ79">
            <v>0.06</v>
          </cell>
          <cell r="BB79" t="str">
            <v>전 7-9</v>
          </cell>
          <cell r="BC79">
            <v>1</v>
          </cell>
        </row>
        <row r="80">
          <cell r="A80">
            <v>28</v>
          </cell>
          <cell r="B80" t="str">
            <v>케이블</v>
          </cell>
          <cell r="C80" t="str">
            <v>600V CV 1C/100㎟</v>
          </cell>
          <cell r="D80">
            <v>1.05</v>
          </cell>
          <cell r="E80" t="str">
            <v>m</v>
          </cell>
          <cell r="F80">
            <v>50</v>
          </cell>
          <cell r="G80">
            <v>8245</v>
          </cell>
          <cell r="I80">
            <v>4199</v>
          </cell>
          <cell r="J80">
            <v>3735</v>
          </cell>
          <cell r="K80">
            <v>3921</v>
          </cell>
          <cell r="M80">
            <v>125</v>
          </cell>
          <cell r="N80" t="str">
            <v>잡재료비</v>
          </cell>
          <cell r="O80" t="str">
            <v>배선의 5%</v>
          </cell>
          <cell r="P80">
            <v>1</v>
          </cell>
          <cell r="Q80" t="str">
            <v>식</v>
          </cell>
          <cell r="W80">
            <v>196</v>
          </cell>
          <cell r="AM80">
            <v>1</v>
          </cell>
          <cell r="AN80">
            <v>1</v>
          </cell>
          <cell r="AO80">
            <v>1</v>
          </cell>
          <cell r="AP80" t="str">
            <v>저압케이블공</v>
          </cell>
          <cell r="AQ80">
            <v>7.0999999999999994E-2</v>
          </cell>
          <cell r="BB80" t="str">
            <v>전 7-9</v>
          </cell>
          <cell r="BC80">
            <v>1</v>
          </cell>
        </row>
        <row r="81">
          <cell r="B81" t="str">
            <v>케이블</v>
          </cell>
          <cell r="C81" t="str">
            <v>600V CV 1C/125㎟</v>
          </cell>
          <cell r="D81">
            <v>1.05</v>
          </cell>
          <cell r="E81" t="str">
            <v>m</v>
          </cell>
          <cell r="F81">
            <v>50</v>
          </cell>
          <cell r="G81">
            <v>5117</v>
          </cell>
          <cell r="I81">
            <v>4968</v>
          </cell>
          <cell r="K81">
            <v>0</v>
          </cell>
          <cell r="M81">
            <v>149</v>
          </cell>
          <cell r="N81" t="str">
            <v>잡재료비</v>
          </cell>
          <cell r="O81" t="str">
            <v>배선의 5%</v>
          </cell>
          <cell r="P81">
            <v>1</v>
          </cell>
          <cell r="Q81" t="str">
            <v>식</v>
          </cell>
          <cell r="W81">
            <v>0</v>
          </cell>
          <cell r="AM81">
            <v>1</v>
          </cell>
          <cell r="AN81">
            <v>1</v>
          </cell>
          <cell r="AO81">
            <v>1</v>
          </cell>
          <cell r="AP81" t="str">
            <v>저압케이블공</v>
          </cell>
          <cell r="AQ81">
            <v>8.4000000000000005E-2</v>
          </cell>
          <cell r="BB81" t="str">
            <v>전 7-9</v>
          </cell>
          <cell r="BC81">
            <v>1</v>
          </cell>
        </row>
        <row r="82">
          <cell r="A82">
            <v>29</v>
          </cell>
          <cell r="B82" t="str">
            <v>케이블</v>
          </cell>
          <cell r="C82" t="str">
            <v>600V CV 1C/150㎟</v>
          </cell>
          <cell r="D82">
            <v>1.05</v>
          </cell>
          <cell r="E82" t="str">
            <v>m</v>
          </cell>
          <cell r="F82">
            <v>50</v>
          </cell>
          <cell r="G82">
            <v>11626</v>
          </cell>
          <cell r="I82">
            <v>5737</v>
          </cell>
          <cell r="J82">
            <v>5445</v>
          </cell>
          <cell r="K82">
            <v>5717</v>
          </cell>
          <cell r="M82">
            <v>172</v>
          </cell>
          <cell r="N82" t="str">
            <v>잡재료비</v>
          </cell>
          <cell r="O82" t="str">
            <v>배선의 5%</v>
          </cell>
          <cell r="P82">
            <v>1</v>
          </cell>
          <cell r="Q82" t="str">
            <v>식</v>
          </cell>
          <cell r="W82">
            <v>285</v>
          </cell>
          <cell r="AM82">
            <v>1</v>
          </cell>
          <cell r="AN82">
            <v>1</v>
          </cell>
          <cell r="AO82">
            <v>1</v>
          </cell>
          <cell r="AP82" t="str">
            <v>저압케이블공</v>
          </cell>
          <cell r="AQ82">
            <v>9.7000000000000003E-2</v>
          </cell>
          <cell r="BB82" t="str">
            <v>전 7-9</v>
          </cell>
          <cell r="BC82">
            <v>1</v>
          </cell>
        </row>
        <row r="83">
          <cell r="A83">
            <v>30</v>
          </cell>
          <cell r="B83" t="str">
            <v>케이블</v>
          </cell>
          <cell r="C83" t="str">
            <v>600V CV 1C/200㎟</v>
          </cell>
          <cell r="D83">
            <v>1.05</v>
          </cell>
          <cell r="E83" t="str">
            <v>m</v>
          </cell>
          <cell r="F83">
            <v>50</v>
          </cell>
          <cell r="G83">
            <v>16113</v>
          </cell>
          <cell r="I83">
            <v>6920</v>
          </cell>
          <cell r="J83">
            <v>8559</v>
          </cell>
          <cell r="K83">
            <v>8986</v>
          </cell>
          <cell r="M83">
            <v>207</v>
          </cell>
          <cell r="N83" t="str">
            <v>잡재료비</v>
          </cell>
          <cell r="O83" t="str">
            <v>배선의 5%</v>
          </cell>
          <cell r="P83">
            <v>1</v>
          </cell>
          <cell r="Q83" t="str">
            <v>식</v>
          </cell>
          <cell r="W83">
            <v>449</v>
          </cell>
          <cell r="AM83">
            <v>1</v>
          </cell>
          <cell r="AN83">
            <v>1</v>
          </cell>
          <cell r="AO83">
            <v>1</v>
          </cell>
          <cell r="AP83" t="str">
            <v>저압케이블공</v>
          </cell>
          <cell r="AQ83">
            <v>0.11700000000000001</v>
          </cell>
          <cell r="BB83" t="str">
            <v>전 7-9</v>
          </cell>
          <cell r="BC83">
            <v>1</v>
          </cell>
        </row>
        <row r="84">
          <cell r="A84">
            <v>31</v>
          </cell>
          <cell r="B84" t="str">
            <v>케이블</v>
          </cell>
          <cell r="C84" t="str">
            <v>600V CV 1C/250㎟</v>
          </cell>
          <cell r="D84">
            <v>1.05</v>
          </cell>
          <cell r="E84" t="str">
            <v>m</v>
          </cell>
          <cell r="F84">
            <v>50</v>
          </cell>
          <cell r="G84">
            <v>19078</v>
          </cell>
          <cell r="I84">
            <v>8398</v>
          </cell>
          <cell r="J84">
            <v>9933</v>
          </cell>
          <cell r="K84">
            <v>10429</v>
          </cell>
          <cell r="M84">
            <v>251</v>
          </cell>
          <cell r="N84" t="str">
            <v>잡재료비</v>
          </cell>
          <cell r="O84" t="str">
            <v>배선의 5%</v>
          </cell>
          <cell r="P84">
            <v>1</v>
          </cell>
          <cell r="Q84" t="str">
            <v>식</v>
          </cell>
          <cell r="W84">
            <v>521</v>
          </cell>
          <cell r="AM84">
            <v>1</v>
          </cell>
          <cell r="AN84">
            <v>1</v>
          </cell>
          <cell r="AO84">
            <v>1</v>
          </cell>
          <cell r="AP84" t="str">
            <v>저압케이블공</v>
          </cell>
          <cell r="AQ84">
            <v>0.14199999999999999</v>
          </cell>
          <cell r="BB84" t="str">
            <v>전 7-9</v>
          </cell>
          <cell r="BC84">
            <v>1</v>
          </cell>
        </row>
        <row r="85">
          <cell r="A85">
            <v>32</v>
          </cell>
          <cell r="B85" t="str">
            <v>케이블</v>
          </cell>
          <cell r="C85" t="str">
            <v>600V CV 1C/325㎟</v>
          </cell>
          <cell r="D85">
            <v>1.05</v>
          </cell>
          <cell r="E85" t="str">
            <v>m</v>
          </cell>
          <cell r="F85">
            <v>50</v>
          </cell>
          <cell r="G85">
            <v>22995</v>
          </cell>
          <cell r="I85">
            <v>10173</v>
          </cell>
          <cell r="J85">
            <v>11921</v>
          </cell>
          <cell r="K85">
            <v>12517</v>
          </cell>
          <cell r="M85">
            <v>305</v>
          </cell>
          <cell r="N85" t="str">
            <v>잡재료비</v>
          </cell>
          <cell r="O85" t="str">
            <v>배선의 5%</v>
          </cell>
          <cell r="P85">
            <v>1</v>
          </cell>
          <cell r="Q85" t="str">
            <v>식</v>
          </cell>
          <cell r="W85">
            <v>625</v>
          </cell>
          <cell r="AM85">
            <v>1</v>
          </cell>
          <cell r="AN85">
            <v>1</v>
          </cell>
          <cell r="AO85">
            <v>1</v>
          </cell>
          <cell r="AP85" t="str">
            <v>저압케이블공</v>
          </cell>
          <cell r="AQ85">
            <v>0.17199999999999999</v>
          </cell>
          <cell r="BB85" t="str">
            <v>전 7-9</v>
          </cell>
          <cell r="BC85">
            <v>1</v>
          </cell>
        </row>
        <row r="86">
          <cell r="B86" t="str">
            <v>케이블</v>
          </cell>
          <cell r="C86" t="str">
            <v>600V CV 1C/400㎟</v>
          </cell>
          <cell r="D86">
            <v>1.05</v>
          </cell>
          <cell r="E86" t="str">
            <v>m</v>
          </cell>
          <cell r="F86">
            <v>50</v>
          </cell>
          <cell r="G86">
            <v>12487</v>
          </cell>
          <cell r="I86">
            <v>12124</v>
          </cell>
          <cell r="K86">
            <v>0</v>
          </cell>
          <cell r="M86">
            <v>363</v>
          </cell>
          <cell r="N86" t="str">
            <v>잡재료비</v>
          </cell>
          <cell r="O86" t="str">
            <v>배선의 5%</v>
          </cell>
          <cell r="P86">
            <v>1</v>
          </cell>
          <cell r="Q86" t="str">
            <v>식</v>
          </cell>
          <cell r="W86">
            <v>0</v>
          </cell>
          <cell r="AM86">
            <v>1</v>
          </cell>
          <cell r="AN86">
            <v>1</v>
          </cell>
          <cell r="AO86">
            <v>1</v>
          </cell>
          <cell r="AP86" t="str">
            <v>저압케이블공</v>
          </cell>
          <cell r="AQ86">
            <v>0.20499999999999999</v>
          </cell>
          <cell r="BB86" t="str">
            <v>전 7-9</v>
          </cell>
          <cell r="BC86">
            <v>1</v>
          </cell>
        </row>
        <row r="87">
          <cell r="B87" t="str">
            <v>케이블</v>
          </cell>
          <cell r="C87" t="str">
            <v>600V CV 1C/500㎟</v>
          </cell>
          <cell r="D87">
            <v>1.05</v>
          </cell>
          <cell r="E87" t="str">
            <v>m</v>
          </cell>
          <cell r="F87">
            <v>50</v>
          </cell>
          <cell r="G87">
            <v>14620</v>
          </cell>
          <cell r="I87">
            <v>14195</v>
          </cell>
          <cell r="K87">
            <v>0</v>
          </cell>
          <cell r="M87">
            <v>425</v>
          </cell>
          <cell r="N87" t="str">
            <v>잡재료비</v>
          </cell>
          <cell r="O87" t="str">
            <v>배선의 5%</v>
          </cell>
          <cell r="P87">
            <v>1</v>
          </cell>
          <cell r="Q87" t="str">
            <v>식</v>
          </cell>
          <cell r="W87">
            <v>0</v>
          </cell>
          <cell r="AM87">
            <v>1</v>
          </cell>
          <cell r="AN87">
            <v>1</v>
          </cell>
          <cell r="AO87">
            <v>1</v>
          </cell>
          <cell r="AP87" t="str">
            <v>저압케이블공</v>
          </cell>
          <cell r="AQ87">
            <v>0.24</v>
          </cell>
          <cell r="BB87" t="str">
            <v>전 7-9</v>
          </cell>
          <cell r="BC87">
            <v>1</v>
          </cell>
        </row>
        <row r="88">
          <cell r="B88" t="str">
            <v>케이블</v>
          </cell>
          <cell r="C88" t="str">
            <v>600V CV 2C/2㎟</v>
          </cell>
          <cell r="D88">
            <v>1.05</v>
          </cell>
          <cell r="E88" t="str">
            <v>m</v>
          </cell>
          <cell r="F88">
            <v>50</v>
          </cell>
          <cell r="G88">
            <v>852</v>
          </cell>
          <cell r="I88">
            <v>828</v>
          </cell>
          <cell r="K88">
            <v>0</v>
          </cell>
          <cell r="M88">
            <v>24</v>
          </cell>
          <cell r="N88" t="str">
            <v>잡재료비</v>
          </cell>
          <cell r="O88" t="str">
            <v>배선의 5%</v>
          </cell>
          <cell r="P88">
            <v>1</v>
          </cell>
          <cell r="Q88" t="str">
            <v>식</v>
          </cell>
          <cell r="W88">
            <v>0</v>
          </cell>
          <cell r="AM88">
            <v>1</v>
          </cell>
          <cell r="AN88">
            <v>1</v>
          </cell>
          <cell r="AO88">
            <v>1</v>
          </cell>
          <cell r="AP88" t="str">
            <v>저압케이블공</v>
          </cell>
          <cell r="AQ88">
            <v>1.4E-2</v>
          </cell>
          <cell r="BB88" t="str">
            <v>전 7-10</v>
          </cell>
          <cell r="BC88">
            <v>1</v>
          </cell>
        </row>
        <row r="89">
          <cell r="A89">
            <v>33</v>
          </cell>
          <cell r="B89" t="str">
            <v>케이블</v>
          </cell>
          <cell r="C89" t="str">
            <v>600V CV 2C/3.5㎟</v>
          </cell>
          <cell r="D89">
            <v>1.05</v>
          </cell>
          <cell r="E89" t="str">
            <v>m</v>
          </cell>
          <cell r="F89">
            <v>50</v>
          </cell>
          <cell r="G89">
            <v>1544</v>
          </cell>
          <cell r="I89">
            <v>946</v>
          </cell>
          <cell r="J89">
            <v>543</v>
          </cell>
          <cell r="K89">
            <v>570</v>
          </cell>
          <cell r="M89">
            <v>28</v>
          </cell>
          <cell r="N89" t="str">
            <v>잡재료비</v>
          </cell>
          <cell r="O89" t="str">
            <v>배선의 5%</v>
          </cell>
          <cell r="P89">
            <v>1</v>
          </cell>
          <cell r="Q89" t="str">
            <v>식</v>
          </cell>
          <cell r="W89">
            <v>28</v>
          </cell>
          <cell r="AM89">
            <v>1</v>
          </cell>
          <cell r="AN89">
            <v>1</v>
          </cell>
          <cell r="AO89">
            <v>1</v>
          </cell>
          <cell r="AP89" t="str">
            <v>저압케이블공</v>
          </cell>
          <cell r="AQ89">
            <v>1.6E-2</v>
          </cell>
          <cell r="BB89" t="str">
            <v>전 7-10</v>
          </cell>
          <cell r="BC89">
            <v>1</v>
          </cell>
        </row>
        <row r="90">
          <cell r="A90">
            <v>34</v>
          </cell>
          <cell r="B90" t="str">
            <v>케이블</v>
          </cell>
          <cell r="C90" t="str">
            <v>600V CV 2C/5.5㎟</v>
          </cell>
          <cell r="D90">
            <v>1.05</v>
          </cell>
          <cell r="E90" t="str">
            <v>m</v>
          </cell>
          <cell r="F90">
            <v>50</v>
          </cell>
          <cell r="G90">
            <v>1856</v>
          </cell>
          <cell r="I90">
            <v>1064</v>
          </cell>
          <cell r="J90">
            <v>725</v>
          </cell>
          <cell r="K90">
            <v>761</v>
          </cell>
          <cell r="M90">
            <v>31</v>
          </cell>
          <cell r="N90" t="str">
            <v>잡재료비</v>
          </cell>
          <cell r="O90" t="str">
            <v>배선의 5%</v>
          </cell>
          <cell r="P90">
            <v>1</v>
          </cell>
          <cell r="Q90" t="str">
            <v>식</v>
          </cell>
          <cell r="W90">
            <v>38</v>
          </cell>
          <cell r="AM90">
            <v>1</v>
          </cell>
          <cell r="AN90">
            <v>1</v>
          </cell>
          <cell r="AO90">
            <v>1</v>
          </cell>
          <cell r="AP90" t="str">
            <v>저압케이블공</v>
          </cell>
          <cell r="AQ90">
            <v>1.7999999999999999E-2</v>
          </cell>
          <cell r="BB90" t="str">
            <v>전 7-10</v>
          </cell>
          <cell r="BC90">
            <v>1</v>
          </cell>
        </row>
        <row r="91">
          <cell r="A91">
            <v>35</v>
          </cell>
          <cell r="B91" t="str">
            <v>케이블</v>
          </cell>
          <cell r="C91" t="str">
            <v>600V CV 2C/8㎟</v>
          </cell>
          <cell r="D91">
            <v>1.05</v>
          </cell>
          <cell r="E91" t="str">
            <v>m</v>
          </cell>
          <cell r="F91">
            <v>50</v>
          </cell>
          <cell r="G91">
            <v>2176</v>
          </cell>
          <cell r="I91">
            <v>1182</v>
          </cell>
          <cell r="J91">
            <v>914</v>
          </cell>
          <cell r="K91">
            <v>959</v>
          </cell>
          <cell r="M91">
            <v>35</v>
          </cell>
          <cell r="N91" t="str">
            <v>잡재료비</v>
          </cell>
          <cell r="O91" t="str">
            <v>배선의 5%</v>
          </cell>
          <cell r="P91">
            <v>1</v>
          </cell>
          <cell r="Q91" t="str">
            <v>식</v>
          </cell>
          <cell r="W91">
            <v>47</v>
          </cell>
          <cell r="AM91">
            <v>1</v>
          </cell>
          <cell r="AN91">
            <v>1</v>
          </cell>
          <cell r="AO91">
            <v>1</v>
          </cell>
          <cell r="AP91" t="str">
            <v>저압케이블공</v>
          </cell>
          <cell r="AQ91">
            <v>0.02</v>
          </cell>
          <cell r="BB91" t="str">
            <v>전 7-10</v>
          </cell>
          <cell r="BC91">
            <v>1</v>
          </cell>
        </row>
        <row r="92">
          <cell r="A92">
            <v>36</v>
          </cell>
          <cell r="B92" t="str">
            <v>케이블</v>
          </cell>
          <cell r="C92" t="str">
            <v>600V CV 2C/14㎟</v>
          </cell>
          <cell r="D92">
            <v>1.05</v>
          </cell>
          <cell r="E92" t="str">
            <v>m</v>
          </cell>
          <cell r="F92">
            <v>50</v>
          </cell>
          <cell r="G92">
            <v>3418</v>
          </cell>
          <cell r="I92">
            <v>1656</v>
          </cell>
          <cell r="J92">
            <v>1632</v>
          </cell>
          <cell r="K92">
            <v>1713</v>
          </cell>
          <cell r="M92">
            <v>49</v>
          </cell>
          <cell r="N92" t="str">
            <v>잡재료비</v>
          </cell>
          <cell r="O92" t="str">
            <v>배선의 5%</v>
          </cell>
          <cell r="P92">
            <v>1</v>
          </cell>
          <cell r="Q92" t="str">
            <v>식</v>
          </cell>
          <cell r="W92">
            <v>85</v>
          </cell>
          <cell r="AM92">
            <v>1</v>
          </cell>
          <cell r="AN92">
            <v>1.4</v>
          </cell>
          <cell r="AO92">
            <v>1.4</v>
          </cell>
          <cell r="AP92" t="str">
            <v>저압케이블공</v>
          </cell>
          <cell r="AQ92">
            <v>0.02</v>
          </cell>
          <cell r="BB92" t="str">
            <v>전 7-9</v>
          </cell>
          <cell r="BC92">
            <v>1</v>
          </cell>
        </row>
        <row r="93">
          <cell r="B93" t="str">
            <v>케이블</v>
          </cell>
          <cell r="C93" t="str">
            <v>600V CV 2C/22㎟</v>
          </cell>
          <cell r="D93">
            <v>1.05</v>
          </cell>
          <cell r="E93" t="str">
            <v>m</v>
          </cell>
          <cell r="F93">
            <v>50</v>
          </cell>
          <cell r="G93">
            <v>2216</v>
          </cell>
          <cell r="I93">
            <v>2152</v>
          </cell>
          <cell r="K93">
            <v>0</v>
          </cell>
          <cell r="M93">
            <v>64</v>
          </cell>
          <cell r="N93" t="str">
            <v>잡재료비</v>
          </cell>
          <cell r="O93" t="str">
            <v>배선의 5%</v>
          </cell>
          <cell r="P93">
            <v>1</v>
          </cell>
          <cell r="Q93" t="str">
            <v>식</v>
          </cell>
          <cell r="W93">
            <v>0</v>
          </cell>
          <cell r="AM93">
            <v>1</v>
          </cell>
          <cell r="AN93">
            <v>1.4</v>
          </cell>
          <cell r="AO93">
            <v>1.4</v>
          </cell>
          <cell r="AP93" t="str">
            <v>저압케이블공</v>
          </cell>
          <cell r="AQ93">
            <v>2.5999999999999999E-2</v>
          </cell>
          <cell r="BB93" t="str">
            <v>전 7-9</v>
          </cell>
          <cell r="BC93">
            <v>1</v>
          </cell>
        </row>
        <row r="94">
          <cell r="B94" t="str">
            <v>케이블</v>
          </cell>
          <cell r="C94" t="str">
            <v>600V CV 2C/38㎟</v>
          </cell>
          <cell r="D94">
            <v>1.05</v>
          </cell>
          <cell r="E94" t="str">
            <v>m</v>
          </cell>
          <cell r="F94">
            <v>50</v>
          </cell>
          <cell r="G94">
            <v>3069</v>
          </cell>
          <cell r="I94">
            <v>2980</v>
          </cell>
          <cell r="K94">
            <v>0</v>
          </cell>
          <cell r="M94">
            <v>89</v>
          </cell>
          <cell r="N94" t="str">
            <v>잡재료비</v>
          </cell>
          <cell r="O94" t="str">
            <v>배선의 5%</v>
          </cell>
          <cell r="P94">
            <v>1</v>
          </cell>
          <cell r="Q94" t="str">
            <v>식</v>
          </cell>
          <cell r="W94">
            <v>0</v>
          </cell>
          <cell r="AM94">
            <v>1</v>
          </cell>
          <cell r="AN94">
            <v>1.4</v>
          </cell>
          <cell r="AO94">
            <v>1.4</v>
          </cell>
          <cell r="AP94" t="str">
            <v>저압케이블공</v>
          </cell>
          <cell r="AQ94">
            <v>3.5999999999999997E-2</v>
          </cell>
          <cell r="BB94" t="str">
            <v>전 7-9</v>
          </cell>
          <cell r="BC94">
            <v>1</v>
          </cell>
        </row>
        <row r="95">
          <cell r="B95" t="str">
            <v>케이블</v>
          </cell>
          <cell r="C95" t="str">
            <v>600V CV 2C/60㎟</v>
          </cell>
          <cell r="D95">
            <v>1.05</v>
          </cell>
          <cell r="E95" t="str">
            <v>m</v>
          </cell>
          <cell r="F95">
            <v>50</v>
          </cell>
          <cell r="G95">
            <v>4178</v>
          </cell>
          <cell r="I95">
            <v>4057</v>
          </cell>
          <cell r="K95">
            <v>0</v>
          </cell>
          <cell r="M95">
            <v>121</v>
          </cell>
          <cell r="N95" t="str">
            <v>잡재료비</v>
          </cell>
          <cell r="O95" t="str">
            <v>배선의 5%</v>
          </cell>
          <cell r="P95">
            <v>1</v>
          </cell>
          <cell r="Q95" t="str">
            <v>식</v>
          </cell>
          <cell r="W95">
            <v>0</v>
          </cell>
          <cell r="AM95">
            <v>1</v>
          </cell>
          <cell r="AN95">
            <v>1.4</v>
          </cell>
          <cell r="AO95">
            <v>1.4</v>
          </cell>
          <cell r="AP95" t="str">
            <v>저압케이블공</v>
          </cell>
          <cell r="AQ95">
            <v>4.9000000000000002E-2</v>
          </cell>
          <cell r="BB95" t="str">
            <v>전 7-9</v>
          </cell>
          <cell r="BC95">
            <v>1</v>
          </cell>
        </row>
        <row r="96">
          <cell r="B96" t="str">
            <v>케이블</v>
          </cell>
          <cell r="C96" t="str">
            <v>600V CV 3C/2.0㎟</v>
          </cell>
          <cell r="D96">
            <v>1.05</v>
          </cell>
          <cell r="E96" t="str">
            <v>m</v>
          </cell>
          <cell r="F96">
            <v>50</v>
          </cell>
          <cell r="G96">
            <v>1156</v>
          </cell>
          <cell r="I96">
            <v>1123</v>
          </cell>
          <cell r="K96">
            <v>0</v>
          </cell>
          <cell r="M96">
            <v>33</v>
          </cell>
          <cell r="N96" t="str">
            <v>잡재료비</v>
          </cell>
          <cell r="O96" t="str">
            <v>배선의 5%</v>
          </cell>
          <cell r="P96">
            <v>1</v>
          </cell>
          <cell r="Q96" t="str">
            <v>식</v>
          </cell>
          <cell r="W96">
            <v>0</v>
          </cell>
          <cell r="AM96">
            <v>1</v>
          </cell>
          <cell r="AN96">
            <v>1</v>
          </cell>
          <cell r="AO96">
            <v>1</v>
          </cell>
          <cell r="AP96" t="str">
            <v>저압케이블공</v>
          </cell>
          <cell r="AQ96">
            <v>1.9E-2</v>
          </cell>
          <cell r="BB96" t="str">
            <v>전 7-10</v>
          </cell>
          <cell r="BC96">
            <v>1</v>
          </cell>
        </row>
        <row r="97">
          <cell r="A97">
            <v>37</v>
          </cell>
          <cell r="B97" t="str">
            <v>케이블</v>
          </cell>
          <cell r="C97" t="str">
            <v>600V CV 3C/3.5㎟</v>
          </cell>
          <cell r="D97">
            <v>1.05</v>
          </cell>
          <cell r="E97" t="str">
            <v>m</v>
          </cell>
          <cell r="F97">
            <v>50</v>
          </cell>
          <cell r="G97">
            <v>2058</v>
          </cell>
          <cell r="I97">
            <v>1301</v>
          </cell>
          <cell r="J97">
            <v>684</v>
          </cell>
          <cell r="K97">
            <v>718</v>
          </cell>
          <cell r="M97">
            <v>39</v>
          </cell>
          <cell r="N97" t="str">
            <v>잡재료비</v>
          </cell>
          <cell r="O97" t="str">
            <v>배선의 5%</v>
          </cell>
          <cell r="P97">
            <v>1</v>
          </cell>
          <cell r="Q97" t="str">
            <v>식</v>
          </cell>
          <cell r="W97">
            <v>35</v>
          </cell>
          <cell r="AM97">
            <v>1</v>
          </cell>
          <cell r="AN97">
            <v>1</v>
          </cell>
          <cell r="AO97">
            <v>1</v>
          </cell>
          <cell r="AP97" t="str">
            <v>저압케이블공</v>
          </cell>
          <cell r="AQ97">
            <v>2.1999999999999999E-2</v>
          </cell>
          <cell r="BB97" t="str">
            <v>전 7-10</v>
          </cell>
          <cell r="BC97">
            <v>1</v>
          </cell>
        </row>
        <row r="98">
          <cell r="A98">
            <v>38</v>
          </cell>
          <cell r="B98" t="str">
            <v>케이블</v>
          </cell>
          <cell r="C98" t="str">
            <v>600V CV 3C/5.5㎟</v>
          </cell>
          <cell r="D98">
            <v>1.05</v>
          </cell>
          <cell r="E98" t="str">
            <v>m</v>
          </cell>
          <cell r="F98">
            <v>50</v>
          </cell>
          <cell r="G98">
            <v>2582</v>
          </cell>
          <cell r="I98">
            <v>1537</v>
          </cell>
          <cell r="J98">
            <v>952</v>
          </cell>
          <cell r="K98">
            <v>999</v>
          </cell>
          <cell r="M98">
            <v>46</v>
          </cell>
          <cell r="N98" t="str">
            <v>잡재료비</v>
          </cell>
          <cell r="O98" t="str">
            <v>배선의 5%</v>
          </cell>
          <cell r="P98">
            <v>1</v>
          </cell>
          <cell r="Q98" t="str">
            <v>식</v>
          </cell>
          <cell r="W98">
            <v>49</v>
          </cell>
          <cell r="AM98">
            <v>1</v>
          </cell>
          <cell r="AN98">
            <v>1</v>
          </cell>
          <cell r="AO98">
            <v>1</v>
          </cell>
          <cell r="AP98" t="str">
            <v>저압케이블공</v>
          </cell>
          <cell r="AQ98">
            <v>2.5999999999999999E-2</v>
          </cell>
          <cell r="BB98" t="str">
            <v>전 7-10</v>
          </cell>
          <cell r="BC98">
            <v>1</v>
          </cell>
        </row>
        <row r="99">
          <cell r="A99">
            <v>39</v>
          </cell>
          <cell r="B99" t="str">
            <v>케이블</v>
          </cell>
          <cell r="C99" t="str">
            <v>600V CV 3C/8㎟</v>
          </cell>
          <cell r="D99">
            <v>1.05</v>
          </cell>
          <cell r="E99" t="str">
            <v>m</v>
          </cell>
          <cell r="F99">
            <v>50</v>
          </cell>
          <cell r="G99">
            <v>3034</v>
          </cell>
          <cell r="I99">
            <v>1715</v>
          </cell>
          <cell r="J99">
            <v>1208</v>
          </cell>
          <cell r="K99">
            <v>1268</v>
          </cell>
          <cell r="M99">
            <v>51</v>
          </cell>
          <cell r="N99" t="str">
            <v>잡재료비</v>
          </cell>
          <cell r="O99" t="str">
            <v>배선의 5%</v>
          </cell>
          <cell r="P99">
            <v>1</v>
          </cell>
          <cell r="Q99" t="str">
            <v>식</v>
          </cell>
          <cell r="W99">
            <v>63</v>
          </cell>
          <cell r="AM99">
            <v>1</v>
          </cell>
          <cell r="AN99">
            <v>1</v>
          </cell>
          <cell r="AO99">
            <v>1</v>
          </cell>
          <cell r="AP99" t="str">
            <v>저압케이블공</v>
          </cell>
          <cell r="AQ99">
            <v>2.9000000000000001E-2</v>
          </cell>
          <cell r="BB99" t="str">
            <v>전 7-10</v>
          </cell>
          <cell r="BC99">
            <v>1</v>
          </cell>
        </row>
        <row r="100">
          <cell r="B100" t="str">
            <v>케이블</v>
          </cell>
          <cell r="C100" t="str">
            <v>600V CV 3C/14㎟</v>
          </cell>
          <cell r="D100">
            <v>1.05</v>
          </cell>
          <cell r="E100" t="str">
            <v>m</v>
          </cell>
          <cell r="F100">
            <v>50</v>
          </cell>
          <cell r="G100">
            <v>2435</v>
          </cell>
          <cell r="I100">
            <v>2365</v>
          </cell>
          <cell r="K100">
            <v>0</v>
          </cell>
          <cell r="M100">
            <v>70</v>
          </cell>
          <cell r="N100" t="str">
            <v>잡재료비</v>
          </cell>
          <cell r="O100" t="str">
            <v>배선의 5%</v>
          </cell>
          <cell r="P100">
            <v>1</v>
          </cell>
          <cell r="Q100" t="str">
            <v>식</v>
          </cell>
          <cell r="W100">
            <v>0</v>
          </cell>
          <cell r="AM100">
            <v>1</v>
          </cell>
          <cell r="AN100">
            <v>2</v>
          </cell>
          <cell r="AO100">
            <v>2</v>
          </cell>
          <cell r="AP100" t="str">
            <v>저압케이블공</v>
          </cell>
          <cell r="AQ100">
            <v>0.02</v>
          </cell>
          <cell r="BB100" t="str">
            <v>전 7-9</v>
          </cell>
          <cell r="BC100">
            <v>1</v>
          </cell>
        </row>
        <row r="101">
          <cell r="B101" t="str">
            <v>케이블</v>
          </cell>
          <cell r="C101" t="str">
            <v>600V CV 3C/22㎟</v>
          </cell>
          <cell r="D101">
            <v>1.05</v>
          </cell>
          <cell r="E101" t="str">
            <v>m</v>
          </cell>
          <cell r="F101">
            <v>50</v>
          </cell>
          <cell r="G101">
            <v>3167</v>
          </cell>
          <cell r="I101">
            <v>3075</v>
          </cell>
          <cell r="K101">
            <v>0</v>
          </cell>
          <cell r="M101">
            <v>92</v>
          </cell>
          <cell r="N101" t="str">
            <v>잡재료비</v>
          </cell>
          <cell r="O101" t="str">
            <v>배선의 5%</v>
          </cell>
          <cell r="P101">
            <v>1</v>
          </cell>
          <cell r="Q101" t="str">
            <v>식</v>
          </cell>
          <cell r="W101">
            <v>0</v>
          </cell>
          <cell r="AM101">
            <v>1</v>
          </cell>
          <cell r="AN101">
            <v>2</v>
          </cell>
          <cell r="AO101">
            <v>2</v>
          </cell>
          <cell r="AP101" t="str">
            <v>저압케이블공</v>
          </cell>
          <cell r="AQ101">
            <v>2.5999999999999999E-2</v>
          </cell>
          <cell r="BB101" t="str">
            <v>전 7-9</v>
          </cell>
          <cell r="BC101">
            <v>1</v>
          </cell>
        </row>
        <row r="102">
          <cell r="A102">
            <v>40</v>
          </cell>
          <cell r="B102" t="str">
            <v>케이블</v>
          </cell>
          <cell r="C102" t="str">
            <v>600V CV 3C/38㎟</v>
          </cell>
          <cell r="D102">
            <v>1.05</v>
          </cell>
          <cell r="E102" t="str">
            <v>m</v>
          </cell>
          <cell r="F102">
            <v>50</v>
          </cell>
          <cell r="G102">
            <v>9342</v>
          </cell>
          <cell r="I102">
            <v>4258</v>
          </cell>
          <cell r="J102">
            <v>4721</v>
          </cell>
          <cell r="K102">
            <v>4957</v>
          </cell>
          <cell r="M102">
            <v>127</v>
          </cell>
          <cell r="N102" t="str">
            <v>잡재료비</v>
          </cell>
          <cell r="O102" t="str">
            <v>배선의 5%</v>
          </cell>
          <cell r="P102">
            <v>1</v>
          </cell>
          <cell r="Q102" t="str">
            <v>식</v>
          </cell>
          <cell r="W102">
            <v>247</v>
          </cell>
          <cell r="AM102">
            <v>1</v>
          </cell>
          <cell r="AN102">
            <v>2</v>
          </cell>
          <cell r="AO102">
            <v>2</v>
          </cell>
          <cell r="AP102" t="str">
            <v>저압케이블공</v>
          </cell>
          <cell r="AQ102">
            <v>3.5999999999999997E-2</v>
          </cell>
          <cell r="BB102" t="str">
            <v>전 7-9</v>
          </cell>
          <cell r="BC102">
            <v>1</v>
          </cell>
        </row>
        <row r="103">
          <cell r="B103" t="str">
            <v>케이블</v>
          </cell>
          <cell r="C103" t="str">
            <v>600V CV 3C/60㎟</v>
          </cell>
          <cell r="D103">
            <v>1.05</v>
          </cell>
          <cell r="E103" t="str">
            <v>m</v>
          </cell>
          <cell r="F103">
            <v>50</v>
          </cell>
          <cell r="G103">
            <v>5969</v>
          </cell>
          <cell r="I103">
            <v>5796</v>
          </cell>
          <cell r="K103">
            <v>0</v>
          </cell>
          <cell r="M103">
            <v>173</v>
          </cell>
          <cell r="N103" t="str">
            <v>잡재료비</v>
          </cell>
          <cell r="O103" t="str">
            <v>배선의 5%</v>
          </cell>
          <cell r="P103">
            <v>1</v>
          </cell>
          <cell r="Q103" t="str">
            <v>식</v>
          </cell>
          <cell r="W103">
            <v>0</v>
          </cell>
          <cell r="AM103">
            <v>1</v>
          </cell>
          <cell r="AN103">
            <v>2</v>
          </cell>
          <cell r="AO103">
            <v>2</v>
          </cell>
          <cell r="AP103" t="str">
            <v>저압케이블공</v>
          </cell>
          <cell r="AQ103">
            <v>4.9000000000000002E-2</v>
          </cell>
          <cell r="BB103" t="str">
            <v>전 7-9</v>
          </cell>
          <cell r="BC103">
            <v>1</v>
          </cell>
        </row>
        <row r="104">
          <cell r="A104">
            <v>41</v>
          </cell>
          <cell r="B104" t="str">
            <v>케이블</v>
          </cell>
          <cell r="C104" t="str">
            <v>600V CV 4C/3.5㎟</v>
          </cell>
          <cell r="D104">
            <v>1.05</v>
          </cell>
          <cell r="E104" t="str">
            <v>m</v>
          </cell>
          <cell r="F104">
            <v>50</v>
          </cell>
          <cell r="G104">
            <v>2639</v>
          </cell>
          <cell r="I104">
            <v>1715</v>
          </cell>
          <cell r="J104">
            <v>832</v>
          </cell>
          <cell r="K104">
            <v>873</v>
          </cell>
          <cell r="M104">
            <v>51</v>
          </cell>
          <cell r="N104" t="str">
            <v>잡재료비</v>
          </cell>
          <cell r="O104" t="str">
            <v>배선의 5%</v>
          </cell>
          <cell r="P104">
            <v>1</v>
          </cell>
          <cell r="Q104" t="str">
            <v>식</v>
          </cell>
          <cell r="W104">
            <v>43</v>
          </cell>
          <cell r="AM104">
            <v>1</v>
          </cell>
          <cell r="AN104">
            <v>1</v>
          </cell>
          <cell r="AO104">
            <v>1</v>
          </cell>
          <cell r="AP104" t="str">
            <v>저압케이블공</v>
          </cell>
          <cell r="AQ104">
            <v>2.9000000000000001E-2</v>
          </cell>
          <cell r="BB104" t="str">
            <v>전 7-10</v>
          </cell>
          <cell r="BC104">
            <v>1</v>
          </cell>
        </row>
        <row r="105">
          <cell r="A105">
            <v>42</v>
          </cell>
          <cell r="B105" t="str">
            <v>케이블</v>
          </cell>
          <cell r="C105" t="str">
            <v>600V CV 4C/5.5㎟</v>
          </cell>
          <cell r="D105">
            <v>1.05</v>
          </cell>
          <cell r="E105" t="str">
            <v>m</v>
          </cell>
          <cell r="F105">
            <v>50</v>
          </cell>
          <cell r="G105">
            <v>3302</v>
          </cell>
          <cell r="I105">
            <v>2010</v>
          </cell>
          <cell r="J105">
            <v>1174</v>
          </cell>
          <cell r="K105">
            <v>1232</v>
          </cell>
          <cell r="M105">
            <v>60</v>
          </cell>
          <cell r="N105" t="str">
            <v>잡재료비</v>
          </cell>
          <cell r="O105" t="str">
            <v>배선의 5%</v>
          </cell>
          <cell r="P105">
            <v>1</v>
          </cell>
          <cell r="Q105" t="str">
            <v>식</v>
          </cell>
          <cell r="W105">
            <v>61</v>
          </cell>
          <cell r="AM105">
            <v>1</v>
          </cell>
          <cell r="AN105">
            <v>1</v>
          </cell>
          <cell r="AO105">
            <v>1</v>
          </cell>
          <cell r="AP105" t="str">
            <v>저압케이블공</v>
          </cell>
          <cell r="AQ105">
            <v>3.4000000000000002E-2</v>
          </cell>
          <cell r="BB105" t="str">
            <v>전 7-10</v>
          </cell>
          <cell r="BC105">
            <v>1</v>
          </cell>
        </row>
        <row r="106">
          <cell r="A106">
            <v>43</v>
          </cell>
          <cell r="B106" t="str">
            <v>케이블</v>
          </cell>
          <cell r="C106" t="str">
            <v>600V CV 4C/8㎟</v>
          </cell>
          <cell r="D106">
            <v>1.05</v>
          </cell>
          <cell r="E106" t="str">
            <v>m</v>
          </cell>
          <cell r="F106">
            <v>50</v>
          </cell>
          <cell r="G106">
            <v>3981</v>
          </cell>
          <cell r="I106">
            <v>2306</v>
          </cell>
          <cell r="J106">
            <v>1530</v>
          </cell>
          <cell r="K106">
            <v>1606</v>
          </cell>
          <cell r="M106">
            <v>69</v>
          </cell>
          <cell r="N106" t="str">
            <v>잡재료비</v>
          </cell>
          <cell r="O106" t="str">
            <v>배선의 5%</v>
          </cell>
          <cell r="P106">
            <v>1</v>
          </cell>
          <cell r="Q106" t="str">
            <v>식</v>
          </cell>
          <cell r="W106">
            <v>80</v>
          </cell>
          <cell r="AM106">
            <v>1</v>
          </cell>
          <cell r="AN106">
            <v>1</v>
          </cell>
          <cell r="AO106">
            <v>1</v>
          </cell>
          <cell r="AP106" t="str">
            <v>저압케이블공</v>
          </cell>
          <cell r="AQ106">
            <v>3.9E-2</v>
          </cell>
          <cell r="BB106" t="str">
            <v>전 7-10</v>
          </cell>
          <cell r="BC106">
            <v>1</v>
          </cell>
        </row>
        <row r="107">
          <cell r="A107">
            <v>44</v>
          </cell>
          <cell r="B107" t="str">
            <v>케이블</v>
          </cell>
          <cell r="C107" t="str">
            <v>600V CV 4C/14㎟</v>
          </cell>
          <cell r="D107">
            <v>1.05</v>
          </cell>
          <cell r="E107" t="str">
            <v>m</v>
          </cell>
          <cell r="F107">
            <v>50</v>
          </cell>
          <cell r="G107">
            <v>6059</v>
          </cell>
          <cell r="I107">
            <v>3075</v>
          </cell>
          <cell r="J107">
            <v>2755</v>
          </cell>
          <cell r="K107">
            <v>2892</v>
          </cell>
          <cell r="M107">
            <v>92</v>
          </cell>
          <cell r="N107" t="str">
            <v>잡재료비</v>
          </cell>
          <cell r="O107" t="str">
            <v>배선의 5%</v>
          </cell>
          <cell r="P107">
            <v>1</v>
          </cell>
          <cell r="Q107" t="str">
            <v>식</v>
          </cell>
          <cell r="W107">
            <v>144</v>
          </cell>
          <cell r="AM107">
            <v>1</v>
          </cell>
          <cell r="AN107">
            <v>2.6</v>
          </cell>
          <cell r="AO107">
            <v>2.6</v>
          </cell>
          <cell r="AP107" t="str">
            <v>저압케이블공</v>
          </cell>
          <cell r="AQ107">
            <v>0.02</v>
          </cell>
          <cell r="BB107" t="str">
            <v>전 7-9</v>
          </cell>
          <cell r="BC107">
            <v>1</v>
          </cell>
        </row>
        <row r="108">
          <cell r="A108">
            <v>45</v>
          </cell>
          <cell r="B108" t="str">
            <v>케이블</v>
          </cell>
          <cell r="C108" t="str">
            <v>600V CV 4C/22㎟</v>
          </cell>
          <cell r="D108">
            <v>1.05</v>
          </cell>
          <cell r="E108" t="str">
            <v>m</v>
          </cell>
          <cell r="F108">
            <v>50</v>
          </cell>
          <cell r="G108">
            <v>8012</v>
          </cell>
          <cell r="I108">
            <v>3998</v>
          </cell>
          <cell r="J108">
            <v>3710</v>
          </cell>
          <cell r="K108">
            <v>3895</v>
          </cell>
          <cell r="M108">
            <v>119</v>
          </cell>
          <cell r="N108" t="str">
            <v>잡재료비</v>
          </cell>
          <cell r="O108" t="str">
            <v>배선의 5%</v>
          </cell>
          <cell r="P108">
            <v>1</v>
          </cell>
          <cell r="Q108" t="str">
            <v>식</v>
          </cell>
          <cell r="W108">
            <v>194</v>
          </cell>
          <cell r="AM108">
            <v>1</v>
          </cell>
          <cell r="AN108">
            <v>2.6</v>
          </cell>
          <cell r="AO108">
            <v>2.6</v>
          </cell>
          <cell r="AP108" t="str">
            <v>저압케이블공</v>
          </cell>
          <cell r="AQ108">
            <v>2.5999999999999999E-2</v>
          </cell>
          <cell r="BB108" t="str">
            <v>전 7-9</v>
          </cell>
          <cell r="BC108">
            <v>1</v>
          </cell>
        </row>
        <row r="109">
          <cell r="A109">
            <v>46</v>
          </cell>
          <cell r="B109" t="str">
            <v>케이블</v>
          </cell>
          <cell r="C109" t="str">
            <v>600V CV 4C/38㎟</v>
          </cell>
          <cell r="D109">
            <v>1.05</v>
          </cell>
          <cell r="E109" t="str">
            <v>m</v>
          </cell>
          <cell r="F109">
            <v>50</v>
          </cell>
          <cell r="G109">
            <v>12042</v>
          </cell>
          <cell r="I109">
            <v>5536</v>
          </cell>
          <cell r="J109">
            <v>6039</v>
          </cell>
          <cell r="K109">
            <v>6340</v>
          </cell>
          <cell r="M109">
            <v>166</v>
          </cell>
          <cell r="N109" t="str">
            <v>잡재료비</v>
          </cell>
          <cell r="O109" t="str">
            <v>배선의 5%</v>
          </cell>
          <cell r="P109">
            <v>1</v>
          </cell>
          <cell r="Q109" t="str">
            <v>식</v>
          </cell>
          <cell r="W109">
            <v>317</v>
          </cell>
          <cell r="AM109">
            <v>1</v>
          </cell>
          <cell r="AN109">
            <v>2.6</v>
          </cell>
          <cell r="AO109">
            <v>2.6</v>
          </cell>
          <cell r="AP109" t="str">
            <v>저압케이블공</v>
          </cell>
          <cell r="AQ109">
            <v>3.5999999999999997E-2</v>
          </cell>
          <cell r="BB109" t="str">
            <v>전 7-9</v>
          </cell>
          <cell r="BC109">
            <v>1</v>
          </cell>
        </row>
        <row r="110">
          <cell r="B110" t="str">
            <v>케이블</v>
          </cell>
          <cell r="C110" t="str">
            <v>600V CV 4C/60㎟</v>
          </cell>
          <cell r="D110">
            <v>1.05</v>
          </cell>
          <cell r="E110" t="str">
            <v>m</v>
          </cell>
          <cell r="F110">
            <v>50</v>
          </cell>
          <cell r="G110">
            <v>7761</v>
          </cell>
          <cell r="I110">
            <v>7535</v>
          </cell>
          <cell r="K110">
            <v>0</v>
          </cell>
          <cell r="M110">
            <v>226</v>
          </cell>
          <cell r="N110" t="str">
            <v>잡재료비</v>
          </cell>
          <cell r="O110" t="str">
            <v>배선의 5%</v>
          </cell>
          <cell r="P110">
            <v>1</v>
          </cell>
          <cell r="Q110" t="str">
            <v>식</v>
          </cell>
          <cell r="W110">
            <v>0</v>
          </cell>
          <cell r="AM110">
            <v>1</v>
          </cell>
          <cell r="AN110">
            <v>2.6</v>
          </cell>
          <cell r="AO110">
            <v>2.6</v>
          </cell>
          <cell r="AP110" t="str">
            <v>저압케이블공</v>
          </cell>
          <cell r="AQ110">
            <v>4.9000000000000002E-2</v>
          </cell>
          <cell r="BB110" t="str">
            <v>전 7-9</v>
          </cell>
          <cell r="BC110">
            <v>1</v>
          </cell>
        </row>
        <row r="111">
          <cell r="B111" t="str">
            <v>케이블</v>
          </cell>
          <cell r="C111" t="str">
            <v>6.6KV CV 1C/100㎟</v>
          </cell>
          <cell r="D111">
            <v>1.05</v>
          </cell>
          <cell r="E111" t="str">
            <v>m</v>
          </cell>
          <cell r="F111">
            <v>50</v>
          </cell>
          <cell r="G111">
            <v>1403</v>
          </cell>
          <cell r="I111">
            <v>1363</v>
          </cell>
          <cell r="K111">
            <v>0</v>
          </cell>
          <cell r="M111">
            <v>40</v>
          </cell>
          <cell r="N111" t="str">
            <v>잡재료비</v>
          </cell>
          <cell r="O111" t="str">
            <v>배선의 5%</v>
          </cell>
          <cell r="P111">
            <v>1</v>
          </cell>
          <cell r="Q111" t="str">
            <v>식</v>
          </cell>
          <cell r="W111">
            <v>0</v>
          </cell>
          <cell r="AM111">
            <v>2</v>
          </cell>
          <cell r="AN111" t="str">
            <v>1.2x0.5</v>
          </cell>
          <cell r="AO111">
            <v>0.6</v>
          </cell>
          <cell r="AP111" t="str">
            <v>고압케이블공</v>
          </cell>
          <cell r="AQ111">
            <v>2.3E-2</v>
          </cell>
          <cell r="AR111" t="str">
            <v>보통인부</v>
          </cell>
          <cell r="AS111">
            <v>2.1999999999999999E-2</v>
          </cell>
          <cell r="BB111" t="str">
            <v>전 5-38</v>
          </cell>
          <cell r="BC111">
            <v>1</v>
          </cell>
        </row>
        <row r="112">
          <cell r="B112" t="str">
            <v>케이블</v>
          </cell>
          <cell r="C112" t="str">
            <v>6.6KV CV 1C/200㎟</v>
          </cell>
          <cell r="D112">
            <v>1.05</v>
          </cell>
          <cell r="E112" t="str">
            <v>m</v>
          </cell>
          <cell r="F112">
            <v>50</v>
          </cell>
          <cell r="G112">
            <v>2147</v>
          </cell>
          <cell r="I112">
            <v>2085</v>
          </cell>
          <cell r="K112">
            <v>0</v>
          </cell>
          <cell r="M112">
            <v>62</v>
          </cell>
          <cell r="N112" t="str">
            <v>잡재료비</v>
          </cell>
          <cell r="O112" t="str">
            <v>배선의 5%</v>
          </cell>
          <cell r="P112">
            <v>1</v>
          </cell>
          <cell r="Q112" t="str">
            <v>식</v>
          </cell>
          <cell r="W112">
            <v>0</v>
          </cell>
          <cell r="AM112">
            <v>2</v>
          </cell>
          <cell r="AN112" t="str">
            <v>1.2x0.5</v>
          </cell>
          <cell r="AO112">
            <v>0.6</v>
          </cell>
          <cell r="AP112" t="str">
            <v>고압케이블공</v>
          </cell>
          <cell r="AQ112">
            <v>3.5000000000000003E-2</v>
          </cell>
          <cell r="AR112" t="str">
            <v>보통인부</v>
          </cell>
          <cell r="AS112">
            <v>3.4000000000000002E-2</v>
          </cell>
          <cell r="BB112" t="str">
            <v>전 5-38</v>
          </cell>
          <cell r="BC112">
            <v>1</v>
          </cell>
        </row>
        <row r="113">
          <cell r="B113" t="str">
            <v>케이블</v>
          </cell>
          <cell r="C113" t="str">
            <v>6.6KV CV 1C/250㎟</v>
          </cell>
          <cell r="D113">
            <v>1.05</v>
          </cell>
          <cell r="E113" t="str">
            <v>m</v>
          </cell>
          <cell r="F113">
            <v>50</v>
          </cell>
          <cell r="G113">
            <v>3077</v>
          </cell>
          <cell r="I113">
            <v>2988</v>
          </cell>
          <cell r="K113">
            <v>0</v>
          </cell>
          <cell r="M113">
            <v>89</v>
          </cell>
          <cell r="N113" t="str">
            <v>잡재료비</v>
          </cell>
          <cell r="O113" t="str">
            <v>배선의 5%</v>
          </cell>
          <cell r="P113">
            <v>1</v>
          </cell>
          <cell r="Q113" t="str">
            <v>식</v>
          </cell>
          <cell r="W113">
            <v>0</v>
          </cell>
          <cell r="AM113">
            <v>2</v>
          </cell>
          <cell r="AN113" t="str">
            <v>1.2x0.5</v>
          </cell>
          <cell r="AO113">
            <v>0.6</v>
          </cell>
          <cell r="AP113" t="str">
            <v>고압케이블공</v>
          </cell>
          <cell r="AQ113">
            <v>0.05</v>
          </cell>
          <cell r="AR113" t="str">
            <v>보통인부</v>
          </cell>
          <cell r="AS113">
            <v>4.9000000000000002E-2</v>
          </cell>
          <cell r="BB113" t="str">
            <v>전 5-38</v>
          </cell>
          <cell r="BC113">
            <v>1</v>
          </cell>
        </row>
        <row r="114">
          <cell r="B114" t="str">
            <v>케이블</v>
          </cell>
          <cell r="C114" t="str">
            <v>6.6KV CV 1C/400㎟</v>
          </cell>
          <cell r="D114">
            <v>1.05</v>
          </cell>
          <cell r="E114" t="str">
            <v>m</v>
          </cell>
          <cell r="F114">
            <v>50</v>
          </cell>
          <cell r="G114">
            <v>1549</v>
          </cell>
          <cell r="I114">
            <v>1504</v>
          </cell>
          <cell r="K114">
            <v>0</v>
          </cell>
          <cell r="M114">
            <v>45</v>
          </cell>
          <cell r="N114" t="str">
            <v>잡재료비</v>
          </cell>
          <cell r="O114" t="str">
            <v>배선의 5%</v>
          </cell>
          <cell r="P114">
            <v>1</v>
          </cell>
          <cell r="Q114" t="str">
            <v>식</v>
          </cell>
          <cell r="W114">
            <v>0</v>
          </cell>
          <cell r="AM114">
            <v>2</v>
          </cell>
          <cell r="AN114" t="str">
            <v>1.2x0.5</v>
          </cell>
          <cell r="AO114">
            <v>0.6</v>
          </cell>
          <cell r="AP114" t="str">
            <v>고압케이블공</v>
          </cell>
          <cell r="AQ114">
            <v>2.5000000000000001E-2</v>
          </cell>
          <cell r="AR114" t="str">
            <v>보통인부</v>
          </cell>
          <cell r="AS114">
            <v>2.5000000000000001E-2</v>
          </cell>
          <cell r="BB114" t="str">
            <v>전 5-38</v>
          </cell>
          <cell r="BC114">
            <v>1</v>
          </cell>
        </row>
        <row r="115">
          <cell r="B115" t="str">
            <v>케이블</v>
          </cell>
          <cell r="C115" t="str">
            <v>6.6KV CV 1C/400㎟</v>
          </cell>
          <cell r="D115">
            <v>1.05</v>
          </cell>
          <cell r="E115" t="str">
            <v>m</v>
          </cell>
          <cell r="F115">
            <v>50</v>
          </cell>
          <cell r="G115">
            <v>1549</v>
          </cell>
          <cell r="I115">
            <v>1504</v>
          </cell>
          <cell r="K115">
            <v>0</v>
          </cell>
          <cell r="M115">
            <v>45</v>
          </cell>
          <cell r="N115" t="str">
            <v>잡재료비</v>
          </cell>
          <cell r="O115" t="str">
            <v>배선의 5%</v>
          </cell>
          <cell r="P115">
            <v>1</v>
          </cell>
          <cell r="Q115" t="str">
            <v>식</v>
          </cell>
          <cell r="W115">
            <v>0</v>
          </cell>
          <cell r="AM115">
            <v>2</v>
          </cell>
          <cell r="AN115" t="str">
            <v>1.2x0.5</v>
          </cell>
          <cell r="AO115">
            <v>0.6</v>
          </cell>
          <cell r="AP115" t="str">
            <v>고압케이블공</v>
          </cell>
          <cell r="AQ115">
            <v>2.5000000000000001E-2</v>
          </cell>
          <cell r="AR115" t="str">
            <v>보통인부</v>
          </cell>
          <cell r="AS115">
            <v>2.5000000000000001E-2</v>
          </cell>
          <cell r="BB115" t="str">
            <v>전 5-38</v>
          </cell>
          <cell r="BC115">
            <v>1</v>
          </cell>
        </row>
        <row r="116">
          <cell r="A116">
            <v>47</v>
          </cell>
          <cell r="B116" t="str">
            <v>케이블</v>
          </cell>
          <cell r="C116" t="str">
            <v>22.9KV CN/CV 1C/60㎟</v>
          </cell>
          <cell r="D116">
            <v>1.05</v>
          </cell>
          <cell r="E116" t="str">
            <v>m</v>
          </cell>
          <cell r="F116">
            <v>50</v>
          </cell>
          <cell r="G116">
            <v>18773</v>
          </cell>
          <cell r="I116">
            <v>10242</v>
          </cell>
          <cell r="J116">
            <v>7833</v>
          </cell>
          <cell r="K116">
            <v>8224</v>
          </cell>
          <cell r="M116">
            <v>307</v>
          </cell>
          <cell r="N116" t="str">
            <v>잡재료비</v>
          </cell>
          <cell r="O116" t="str">
            <v>배선의 5%</v>
          </cell>
          <cell r="P116">
            <v>1</v>
          </cell>
          <cell r="Q116" t="str">
            <v>식</v>
          </cell>
          <cell r="W116">
            <v>411</v>
          </cell>
          <cell r="AM116">
            <v>2</v>
          </cell>
          <cell r="AN116" t="str">
            <v>1.2x0.5</v>
          </cell>
          <cell r="AO116">
            <v>3.12</v>
          </cell>
          <cell r="AP116" t="str">
            <v>특고케이블공</v>
          </cell>
          <cell r="AQ116">
            <v>2.5000000000000001E-2</v>
          </cell>
          <cell r="AR116" t="str">
            <v>보통인부</v>
          </cell>
          <cell r="AS116">
            <v>2.5000000000000001E-2</v>
          </cell>
          <cell r="BB116" t="str">
            <v>전 5-38</v>
          </cell>
          <cell r="BC116">
            <v>1</v>
          </cell>
        </row>
        <row r="117">
          <cell r="A117">
            <v>48</v>
          </cell>
          <cell r="B117" t="str">
            <v>케이블</v>
          </cell>
          <cell r="C117" t="str">
            <v>CVV 5C/1.25㎟</v>
          </cell>
          <cell r="D117">
            <v>1.05</v>
          </cell>
          <cell r="E117" t="str">
            <v>m</v>
          </cell>
          <cell r="F117">
            <v>50</v>
          </cell>
          <cell r="G117">
            <v>2551</v>
          </cell>
          <cell r="I117">
            <v>1892</v>
          </cell>
          <cell r="J117">
            <v>575</v>
          </cell>
          <cell r="K117">
            <v>603</v>
          </cell>
          <cell r="M117">
            <v>56</v>
          </cell>
          <cell r="N117" t="str">
            <v>잡재료비</v>
          </cell>
          <cell r="O117" t="str">
            <v>배선의 5%</v>
          </cell>
          <cell r="P117">
            <v>1</v>
          </cell>
          <cell r="Q117" t="str">
            <v>식</v>
          </cell>
          <cell r="W117">
            <v>30</v>
          </cell>
          <cell r="AM117">
            <v>1</v>
          </cell>
          <cell r="AN117">
            <v>1</v>
          </cell>
          <cell r="AO117">
            <v>1</v>
          </cell>
          <cell r="AP117" t="str">
            <v>저압케이블공</v>
          </cell>
          <cell r="AQ117">
            <v>3.2000000000000001E-2</v>
          </cell>
          <cell r="BB117" t="str">
            <v>전 7-10</v>
          </cell>
          <cell r="BC117">
            <v>1</v>
          </cell>
        </row>
        <row r="118">
          <cell r="B118" t="str">
            <v>케이블</v>
          </cell>
          <cell r="C118" t="str">
            <v>CVV 2C/2㎟</v>
          </cell>
          <cell r="D118">
            <v>1.05</v>
          </cell>
          <cell r="E118" t="str">
            <v>m</v>
          </cell>
          <cell r="F118">
            <v>50</v>
          </cell>
          <cell r="G118">
            <v>852</v>
          </cell>
          <cell r="I118">
            <v>828</v>
          </cell>
          <cell r="K118">
            <v>0</v>
          </cell>
          <cell r="M118">
            <v>24</v>
          </cell>
          <cell r="N118" t="str">
            <v>잡재료비</v>
          </cell>
          <cell r="O118" t="str">
            <v>배선의 5%</v>
          </cell>
          <cell r="P118">
            <v>1</v>
          </cell>
          <cell r="Q118" t="str">
            <v>식</v>
          </cell>
          <cell r="W118">
            <v>0</v>
          </cell>
          <cell r="AM118">
            <v>1</v>
          </cell>
          <cell r="AN118">
            <v>1</v>
          </cell>
          <cell r="AO118">
            <v>1</v>
          </cell>
          <cell r="AP118" t="str">
            <v>저압케이블공</v>
          </cell>
          <cell r="AQ118">
            <v>1.4E-2</v>
          </cell>
          <cell r="BB118" t="str">
            <v>전 7-10</v>
          </cell>
          <cell r="BC118">
            <v>1</v>
          </cell>
        </row>
        <row r="119">
          <cell r="B119" t="str">
            <v>케이블</v>
          </cell>
          <cell r="C119" t="str">
            <v>CVV 3C/2㎟</v>
          </cell>
          <cell r="D119">
            <v>1.05</v>
          </cell>
          <cell r="E119" t="str">
            <v>m</v>
          </cell>
          <cell r="F119">
            <v>50</v>
          </cell>
          <cell r="G119">
            <v>1156</v>
          </cell>
          <cell r="I119">
            <v>1123</v>
          </cell>
          <cell r="K119">
            <v>0</v>
          </cell>
          <cell r="M119">
            <v>33</v>
          </cell>
          <cell r="N119" t="str">
            <v>잡재료비</v>
          </cell>
          <cell r="O119" t="str">
            <v>배선의 5%</v>
          </cell>
          <cell r="P119">
            <v>1</v>
          </cell>
          <cell r="Q119" t="str">
            <v>식</v>
          </cell>
          <cell r="W119">
            <v>0</v>
          </cell>
          <cell r="AM119">
            <v>1</v>
          </cell>
          <cell r="AN119">
            <v>1</v>
          </cell>
          <cell r="AO119">
            <v>1</v>
          </cell>
          <cell r="AP119" t="str">
            <v>저압케이블공</v>
          </cell>
          <cell r="AQ119">
            <v>1.9E-2</v>
          </cell>
          <cell r="BB119" t="str">
            <v>전 7-10</v>
          </cell>
          <cell r="BC119">
            <v>1</v>
          </cell>
        </row>
        <row r="120">
          <cell r="B120" t="str">
            <v>케이블</v>
          </cell>
          <cell r="C120" t="str">
            <v>CVV 4C/2㎟</v>
          </cell>
          <cell r="D120">
            <v>1.05</v>
          </cell>
          <cell r="E120" t="str">
            <v>m</v>
          </cell>
          <cell r="F120">
            <v>1</v>
          </cell>
          <cell r="G120">
            <v>1583</v>
          </cell>
          <cell r="I120">
            <v>1537</v>
          </cell>
          <cell r="K120">
            <v>0</v>
          </cell>
          <cell r="M120">
            <v>46</v>
          </cell>
          <cell r="N120" t="str">
            <v>잡재료비</v>
          </cell>
          <cell r="O120" t="str">
            <v>배선의 5%</v>
          </cell>
          <cell r="P120">
            <v>1</v>
          </cell>
          <cell r="Q120" t="str">
            <v>식</v>
          </cell>
          <cell r="W120">
            <v>0</v>
          </cell>
          <cell r="AM120">
            <v>1</v>
          </cell>
          <cell r="AN120">
            <v>1</v>
          </cell>
          <cell r="AO120">
            <v>1</v>
          </cell>
          <cell r="AP120" t="str">
            <v>저압케이블공</v>
          </cell>
          <cell r="AQ120">
            <v>2.5999999999999999E-2</v>
          </cell>
          <cell r="BB120" t="str">
            <v>전 7-10</v>
          </cell>
          <cell r="BC120">
            <v>1</v>
          </cell>
        </row>
        <row r="121">
          <cell r="A121">
            <v>49</v>
          </cell>
          <cell r="B121" t="str">
            <v>케이블</v>
          </cell>
          <cell r="C121" t="str">
            <v>CVV 5C/2㎟</v>
          </cell>
          <cell r="D121">
            <v>1.05</v>
          </cell>
          <cell r="E121" t="str">
            <v>m</v>
          </cell>
          <cell r="F121">
            <v>50</v>
          </cell>
          <cell r="G121">
            <v>2636</v>
          </cell>
          <cell r="I121">
            <v>1892</v>
          </cell>
          <cell r="J121">
            <v>656</v>
          </cell>
          <cell r="K121">
            <v>688</v>
          </cell>
          <cell r="M121">
            <v>56</v>
          </cell>
          <cell r="N121" t="str">
            <v>잡재료비</v>
          </cell>
          <cell r="O121" t="str">
            <v>배선의 5%</v>
          </cell>
          <cell r="P121">
            <v>1</v>
          </cell>
          <cell r="Q121" t="str">
            <v>식</v>
          </cell>
          <cell r="W121">
            <v>34</v>
          </cell>
          <cell r="AM121">
            <v>1</v>
          </cell>
          <cell r="AN121">
            <v>1</v>
          </cell>
          <cell r="AO121">
            <v>1</v>
          </cell>
          <cell r="AP121" t="str">
            <v>저압케이블공</v>
          </cell>
          <cell r="AQ121">
            <v>3.2000000000000001E-2</v>
          </cell>
          <cell r="BB121" t="str">
            <v>전 7-10</v>
          </cell>
          <cell r="BC121">
            <v>1</v>
          </cell>
        </row>
        <row r="122">
          <cell r="B122" t="str">
            <v>케이블</v>
          </cell>
          <cell r="C122" t="str">
            <v>CVV 6C/2㎟</v>
          </cell>
          <cell r="D122">
            <v>1.05</v>
          </cell>
          <cell r="E122" t="str">
            <v>m</v>
          </cell>
          <cell r="F122">
            <v>50</v>
          </cell>
          <cell r="G122">
            <v>2132</v>
          </cell>
          <cell r="I122">
            <v>2070</v>
          </cell>
          <cell r="K122">
            <v>0</v>
          </cell>
          <cell r="M122">
            <v>62</v>
          </cell>
          <cell r="N122" t="str">
            <v>잡재료비</v>
          </cell>
          <cell r="O122" t="str">
            <v>배선의 5%</v>
          </cell>
          <cell r="P122">
            <v>1</v>
          </cell>
          <cell r="Q122" t="str">
            <v>식</v>
          </cell>
          <cell r="W122">
            <v>0</v>
          </cell>
          <cell r="AM122">
            <v>1</v>
          </cell>
          <cell r="AN122">
            <v>1</v>
          </cell>
          <cell r="AO122">
            <v>1</v>
          </cell>
          <cell r="AP122" t="str">
            <v>저압케이블공</v>
          </cell>
          <cell r="AQ122">
            <v>3.5000000000000003E-2</v>
          </cell>
          <cell r="BB122" t="str">
            <v>전 7-10</v>
          </cell>
          <cell r="BC122">
            <v>1</v>
          </cell>
        </row>
        <row r="123">
          <cell r="B123" t="str">
            <v>케이블</v>
          </cell>
          <cell r="C123" t="str">
            <v>CVV 7C/2㎟</v>
          </cell>
          <cell r="D123">
            <v>1.05</v>
          </cell>
          <cell r="E123" t="str">
            <v>m</v>
          </cell>
          <cell r="F123">
            <v>50</v>
          </cell>
          <cell r="G123">
            <v>2375</v>
          </cell>
          <cell r="I123">
            <v>2306</v>
          </cell>
          <cell r="K123">
            <v>0</v>
          </cell>
          <cell r="M123">
            <v>69</v>
          </cell>
          <cell r="N123" t="str">
            <v>잡재료비</v>
          </cell>
          <cell r="O123" t="str">
            <v>배선의 5%</v>
          </cell>
          <cell r="P123">
            <v>1</v>
          </cell>
          <cell r="Q123" t="str">
            <v>식</v>
          </cell>
          <cell r="W123">
            <v>0</v>
          </cell>
          <cell r="AM123">
            <v>1</v>
          </cell>
          <cell r="AN123">
            <v>1</v>
          </cell>
          <cell r="AO123">
            <v>1</v>
          </cell>
          <cell r="AP123" t="str">
            <v>저압케이블공</v>
          </cell>
          <cell r="AQ123">
            <v>3.9E-2</v>
          </cell>
          <cell r="BB123" t="str">
            <v>전 7-10</v>
          </cell>
          <cell r="BC123">
            <v>1</v>
          </cell>
        </row>
        <row r="124">
          <cell r="B124" t="str">
            <v>케이블</v>
          </cell>
          <cell r="C124" t="str">
            <v>CVV 8C/2㎟</v>
          </cell>
          <cell r="D124">
            <v>1.05</v>
          </cell>
          <cell r="E124" t="str">
            <v>m</v>
          </cell>
          <cell r="F124">
            <v>50</v>
          </cell>
          <cell r="G124">
            <v>2558</v>
          </cell>
          <cell r="I124">
            <v>2484</v>
          </cell>
          <cell r="K124">
            <v>0</v>
          </cell>
          <cell r="M124">
            <v>74</v>
          </cell>
          <cell r="N124" t="str">
            <v>잡재료비</v>
          </cell>
          <cell r="O124" t="str">
            <v>배선의 5%</v>
          </cell>
          <cell r="P124">
            <v>1</v>
          </cell>
          <cell r="Q124" t="str">
            <v>식</v>
          </cell>
          <cell r="W124">
            <v>0</v>
          </cell>
          <cell r="AM124">
            <v>1</v>
          </cell>
          <cell r="AN124">
            <v>1</v>
          </cell>
          <cell r="AO124">
            <v>1</v>
          </cell>
          <cell r="AP124" t="str">
            <v>저압케이블공</v>
          </cell>
          <cell r="AQ124">
            <v>4.2000000000000003E-2</v>
          </cell>
          <cell r="BB124" t="str">
            <v>전 7-10</v>
          </cell>
          <cell r="BC124">
            <v>1</v>
          </cell>
        </row>
        <row r="125">
          <cell r="B125" t="str">
            <v>케이블</v>
          </cell>
          <cell r="C125" t="str">
            <v>CVV 9C/2㎟</v>
          </cell>
          <cell r="D125">
            <v>1.05</v>
          </cell>
          <cell r="E125" t="str">
            <v>m</v>
          </cell>
          <cell r="F125">
            <v>50</v>
          </cell>
          <cell r="G125">
            <v>2924</v>
          </cell>
          <cell r="I125">
            <v>2839</v>
          </cell>
          <cell r="K125">
            <v>0</v>
          </cell>
          <cell r="M125">
            <v>85</v>
          </cell>
          <cell r="N125" t="str">
            <v>잡재료비</v>
          </cell>
          <cell r="O125" t="str">
            <v>배선의 5%</v>
          </cell>
          <cell r="P125">
            <v>1</v>
          </cell>
          <cell r="Q125" t="str">
            <v>식</v>
          </cell>
          <cell r="W125">
            <v>0</v>
          </cell>
          <cell r="AM125">
            <v>1</v>
          </cell>
          <cell r="AN125">
            <v>1</v>
          </cell>
          <cell r="AO125">
            <v>1</v>
          </cell>
          <cell r="AP125" t="str">
            <v>저압케이블공</v>
          </cell>
          <cell r="AQ125">
            <v>4.8000000000000001E-2</v>
          </cell>
          <cell r="BB125" t="str">
            <v>전 7-10</v>
          </cell>
          <cell r="BC125">
            <v>1</v>
          </cell>
        </row>
        <row r="126">
          <cell r="A126">
            <v>50</v>
          </cell>
          <cell r="B126" t="str">
            <v>케이블</v>
          </cell>
          <cell r="C126" t="str">
            <v>CVV 10C/2㎟</v>
          </cell>
          <cell r="D126">
            <v>1.05</v>
          </cell>
          <cell r="E126" t="str">
            <v>m</v>
          </cell>
          <cell r="F126">
            <v>50</v>
          </cell>
          <cell r="G126">
            <v>4248</v>
          </cell>
          <cell r="I126">
            <v>2839</v>
          </cell>
          <cell r="J126">
            <v>1261</v>
          </cell>
          <cell r="K126">
            <v>1324</v>
          </cell>
          <cell r="M126">
            <v>85</v>
          </cell>
          <cell r="N126" t="str">
            <v>잡재료비</v>
          </cell>
          <cell r="O126" t="str">
            <v>배선의 5%</v>
          </cell>
          <cell r="P126">
            <v>1</v>
          </cell>
          <cell r="Q126" t="str">
            <v>식</v>
          </cell>
          <cell r="W126">
            <v>66</v>
          </cell>
          <cell r="AM126">
            <v>1</v>
          </cell>
          <cell r="AN126">
            <v>1</v>
          </cell>
          <cell r="AO126">
            <v>1</v>
          </cell>
          <cell r="AP126" t="str">
            <v>저압케이블공</v>
          </cell>
          <cell r="AQ126">
            <v>4.8000000000000001E-2</v>
          </cell>
          <cell r="BB126" t="str">
            <v>전 7-10</v>
          </cell>
          <cell r="BC126">
            <v>1</v>
          </cell>
        </row>
        <row r="127">
          <cell r="A127">
            <v>51</v>
          </cell>
          <cell r="B127" t="str">
            <v>케이블</v>
          </cell>
          <cell r="C127" t="str">
            <v>CVV 12C/2㎟</v>
          </cell>
          <cell r="D127">
            <v>1.05</v>
          </cell>
          <cell r="E127" t="str">
            <v>m</v>
          </cell>
          <cell r="F127">
            <v>50</v>
          </cell>
          <cell r="G127">
            <v>4756</v>
          </cell>
          <cell r="I127">
            <v>3193</v>
          </cell>
          <cell r="J127">
            <v>1399</v>
          </cell>
          <cell r="K127">
            <v>1468</v>
          </cell>
          <cell r="M127">
            <v>95</v>
          </cell>
          <cell r="N127" t="str">
            <v>잡재료비</v>
          </cell>
          <cell r="O127" t="str">
            <v>배선의 5%</v>
          </cell>
          <cell r="P127">
            <v>1</v>
          </cell>
          <cell r="Q127" t="str">
            <v>식</v>
          </cell>
          <cell r="W127">
            <v>73</v>
          </cell>
          <cell r="AM127">
            <v>1</v>
          </cell>
          <cell r="AN127">
            <v>1</v>
          </cell>
          <cell r="AO127">
            <v>1</v>
          </cell>
          <cell r="AP127" t="str">
            <v>저압케이블공</v>
          </cell>
          <cell r="AQ127">
            <v>5.3999999999999999E-2</v>
          </cell>
          <cell r="BB127" t="str">
            <v>전 7-10</v>
          </cell>
          <cell r="BC127">
            <v>1</v>
          </cell>
        </row>
        <row r="128">
          <cell r="B128" t="str">
            <v>케이블</v>
          </cell>
          <cell r="C128" t="str">
            <v>CVV 15C/2㎟</v>
          </cell>
          <cell r="D128">
            <v>1.05</v>
          </cell>
          <cell r="E128" t="str">
            <v>m</v>
          </cell>
          <cell r="F128">
            <v>50</v>
          </cell>
          <cell r="G128">
            <v>4385</v>
          </cell>
          <cell r="I128">
            <v>4258</v>
          </cell>
          <cell r="K128">
            <v>0</v>
          </cell>
          <cell r="M128">
            <v>127</v>
          </cell>
          <cell r="N128" t="str">
            <v>잡재료비</v>
          </cell>
          <cell r="O128" t="str">
            <v>배선의 5%</v>
          </cell>
          <cell r="P128">
            <v>1</v>
          </cell>
          <cell r="Q128" t="str">
            <v>식</v>
          </cell>
          <cell r="W128">
            <v>0</v>
          </cell>
          <cell r="AM128">
            <v>1</v>
          </cell>
          <cell r="AN128">
            <v>1</v>
          </cell>
          <cell r="AO128">
            <v>1</v>
          </cell>
          <cell r="AP128" t="str">
            <v>저압케이블공</v>
          </cell>
          <cell r="AQ128">
            <v>7.1999999999999995E-2</v>
          </cell>
          <cell r="BB128" t="str">
            <v>전 7-10</v>
          </cell>
          <cell r="BC128">
            <v>1</v>
          </cell>
        </row>
        <row r="129">
          <cell r="B129" t="str">
            <v>케이블</v>
          </cell>
          <cell r="C129" t="str">
            <v>CVV 19C/2㎟</v>
          </cell>
          <cell r="D129">
            <v>1.05</v>
          </cell>
          <cell r="E129" t="str">
            <v>m</v>
          </cell>
          <cell r="F129">
            <v>50</v>
          </cell>
          <cell r="G129">
            <v>4385</v>
          </cell>
          <cell r="I129">
            <v>4258</v>
          </cell>
          <cell r="K129">
            <v>0</v>
          </cell>
          <cell r="M129">
            <v>127</v>
          </cell>
          <cell r="N129" t="str">
            <v>잡재료비</v>
          </cell>
          <cell r="O129" t="str">
            <v>배선의 5%</v>
          </cell>
          <cell r="P129">
            <v>1</v>
          </cell>
          <cell r="Q129" t="str">
            <v>식</v>
          </cell>
          <cell r="W129">
            <v>0</v>
          </cell>
          <cell r="AM129">
            <v>1</v>
          </cell>
          <cell r="AN129">
            <v>1</v>
          </cell>
          <cell r="AO129">
            <v>1</v>
          </cell>
          <cell r="AP129" t="str">
            <v>저압케이블공</v>
          </cell>
          <cell r="AQ129">
            <v>7.1999999999999995E-2</v>
          </cell>
          <cell r="BB129" t="str">
            <v>전 7-10</v>
          </cell>
          <cell r="BC129">
            <v>1</v>
          </cell>
        </row>
        <row r="130">
          <cell r="B130" t="str">
            <v>케이블</v>
          </cell>
          <cell r="C130" t="str">
            <v>CVV 24C/2㎟</v>
          </cell>
          <cell r="D130">
            <v>1.05</v>
          </cell>
          <cell r="E130" t="str">
            <v>m</v>
          </cell>
          <cell r="F130">
            <v>50</v>
          </cell>
          <cell r="G130">
            <v>5117</v>
          </cell>
          <cell r="I130">
            <v>4968</v>
          </cell>
          <cell r="K130">
            <v>0</v>
          </cell>
          <cell r="M130">
            <v>149</v>
          </cell>
          <cell r="N130" t="str">
            <v>잡재료비</v>
          </cell>
          <cell r="O130" t="str">
            <v>배선의 5%</v>
          </cell>
          <cell r="P130">
            <v>1</v>
          </cell>
          <cell r="Q130" t="str">
            <v>식</v>
          </cell>
          <cell r="W130">
            <v>0</v>
          </cell>
          <cell r="AM130">
            <v>1</v>
          </cell>
          <cell r="AN130">
            <v>1</v>
          </cell>
          <cell r="AO130">
            <v>1</v>
          </cell>
          <cell r="AP130" t="str">
            <v>저압케이블공</v>
          </cell>
          <cell r="AQ130">
            <v>8.4000000000000005E-2</v>
          </cell>
          <cell r="BB130" t="str">
            <v>전 7-10</v>
          </cell>
          <cell r="BC130">
            <v>1</v>
          </cell>
        </row>
        <row r="131">
          <cell r="B131" t="str">
            <v>케이블</v>
          </cell>
          <cell r="C131" t="str">
            <v>CVV 27C/2㎟</v>
          </cell>
          <cell r="D131">
            <v>1.05</v>
          </cell>
          <cell r="E131" t="str">
            <v>m</v>
          </cell>
          <cell r="F131">
            <v>50</v>
          </cell>
          <cell r="G131">
            <v>5969</v>
          </cell>
          <cell r="I131">
            <v>5796</v>
          </cell>
          <cell r="K131">
            <v>0</v>
          </cell>
          <cell r="M131">
            <v>173</v>
          </cell>
          <cell r="N131" t="str">
            <v>잡재료비</v>
          </cell>
          <cell r="O131" t="str">
            <v>배선의 5%</v>
          </cell>
          <cell r="P131">
            <v>1</v>
          </cell>
          <cell r="Q131" t="str">
            <v>식</v>
          </cell>
          <cell r="W131">
            <v>0</v>
          </cell>
          <cell r="AM131">
            <v>1</v>
          </cell>
          <cell r="AN131">
            <v>1</v>
          </cell>
          <cell r="AO131">
            <v>1</v>
          </cell>
          <cell r="AP131" t="str">
            <v>저압케이블공</v>
          </cell>
          <cell r="AQ131">
            <v>9.8000000000000004E-2</v>
          </cell>
          <cell r="BB131" t="str">
            <v>전 7-10</v>
          </cell>
          <cell r="BC131">
            <v>1</v>
          </cell>
        </row>
        <row r="132">
          <cell r="B132" t="str">
            <v>케이블</v>
          </cell>
          <cell r="C132" t="str">
            <v>CVV 30C/2㎟</v>
          </cell>
          <cell r="D132">
            <v>1.05</v>
          </cell>
          <cell r="E132" t="str">
            <v>m</v>
          </cell>
          <cell r="F132">
            <v>50</v>
          </cell>
          <cell r="G132">
            <v>5969</v>
          </cell>
          <cell r="I132">
            <v>5796</v>
          </cell>
          <cell r="K132">
            <v>0</v>
          </cell>
          <cell r="M132">
            <v>173</v>
          </cell>
          <cell r="N132" t="str">
            <v>잡재료비</v>
          </cell>
          <cell r="O132" t="str">
            <v>배선의 5%</v>
          </cell>
          <cell r="P132">
            <v>1</v>
          </cell>
          <cell r="Q132" t="str">
            <v>식</v>
          </cell>
          <cell r="W132">
            <v>0</v>
          </cell>
          <cell r="AM132">
            <v>1</v>
          </cell>
          <cell r="AN132">
            <v>1</v>
          </cell>
          <cell r="AO132">
            <v>1</v>
          </cell>
          <cell r="AP132" t="str">
            <v>저압케이블공</v>
          </cell>
          <cell r="AQ132">
            <v>9.8000000000000004E-2</v>
          </cell>
          <cell r="BB132" t="str">
            <v>전 7-10</v>
          </cell>
          <cell r="BC132">
            <v>1</v>
          </cell>
        </row>
        <row r="133">
          <cell r="B133" t="str">
            <v>케이블</v>
          </cell>
          <cell r="C133" t="str">
            <v>CVV 30C/3.5㎟</v>
          </cell>
          <cell r="D133">
            <v>1.05</v>
          </cell>
          <cell r="E133" t="str">
            <v>m</v>
          </cell>
          <cell r="F133">
            <v>50</v>
          </cell>
          <cell r="G133">
            <v>5969</v>
          </cell>
          <cell r="I133">
            <v>5796</v>
          </cell>
          <cell r="K133">
            <v>0</v>
          </cell>
          <cell r="M133">
            <v>173</v>
          </cell>
          <cell r="N133" t="str">
            <v>잡재료비</v>
          </cell>
          <cell r="O133" t="str">
            <v>배선의 5%</v>
          </cell>
          <cell r="P133">
            <v>1</v>
          </cell>
          <cell r="Q133" t="str">
            <v>식</v>
          </cell>
          <cell r="W133">
            <v>0</v>
          </cell>
          <cell r="AM133">
            <v>1</v>
          </cell>
          <cell r="AN133">
            <v>1</v>
          </cell>
          <cell r="AO133">
            <v>1</v>
          </cell>
          <cell r="AP133" t="str">
            <v>저압케이블공</v>
          </cell>
          <cell r="AQ133">
            <v>9.8000000000000004E-2</v>
          </cell>
          <cell r="BB133" t="str">
            <v>전 7-10</v>
          </cell>
          <cell r="BC133">
            <v>1</v>
          </cell>
        </row>
        <row r="134">
          <cell r="B134" t="str">
            <v>케이블</v>
          </cell>
          <cell r="C134" t="str">
            <v>CVV 7C/5.5㎟</v>
          </cell>
          <cell r="D134">
            <v>1.05</v>
          </cell>
          <cell r="E134" t="str">
            <v>m</v>
          </cell>
          <cell r="F134">
            <v>50</v>
          </cell>
          <cell r="G134">
            <v>2924</v>
          </cell>
          <cell r="I134">
            <v>2839</v>
          </cell>
          <cell r="K134">
            <v>0</v>
          </cell>
          <cell r="M134">
            <v>85</v>
          </cell>
          <cell r="N134" t="str">
            <v>잡재료비</v>
          </cell>
          <cell r="O134" t="str">
            <v>배선의 5%</v>
          </cell>
          <cell r="P134">
            <v>1</v>
          </cell>
          <cell r="Q134" t="str">
            <v>식</v>
          </cell>
          <cell r="W134">
            <v>0</v>
          </cell>
          <cell r="AM134">
            <v>1</v>
          </cell>
          <cell r="AN134">
            <v>1</v>
          </cell>
          <cell r="AO134">
            <v>1</v>
          </cell>
          <cell r="AP134" t="str">
            <v>저압케이블공</v>
          </cell>
          <cell r="AQ134">
            <v>4.8000000000000001E-2</v>
          </cell>
          <cell r="BB134" t="str">
            <v>전 7-10</v>
          </cell>
          <cell r="BC134">
            <v>1</v>
          </cell>
        </row>
        <row r="135">
          <cell r="B135" t="str">
            <v>케이블</v>
          </cell>
          <cell r="C135" t="str">
            <v>CVV-S 2C/1.25㎟</v>
          </cell>
          <cell r="D135">
            <v>1.05</v>
          </cell>
          <cell r="E135" t="str">
            <v>m</v>
          </cell>
          <cell r="F135">
            <v>50</v>
          </cell>
          <cell r="G135">
            <v>1022</v>
          </cell>
          <cell r="I135">
            <v>993</v>
          </cell>
          <cell r="K135">
            <v>0</v>
          </cell>
          <cell r="M135">
            <v>29</v>
          </cell>
          <cell r="N135" t="str">
            <v>잡재료비</v>
          </cell>
          <cell r="O135" t="str">
            <v>배선의 5%</v>
          </cell>
          <cell r="P135">
            <v>1</v>
          </cell>
          <cell r="Q135" t="str">
            <v>식</v>
          </cell>
          <cell r="W135">
            <v>0</v>
          </cell>
          <cell r="AM135">
            <v>1</v>
          </cell>
          <cell r="AN135">
            <v>1.2</v>
          </cell>
          <cell r="AO135">
            <v>1.2</v>
          </cell>
          <cell r="AP135" t="str">
            <v>저압케이블공</v>
          </cell>
          <cell r="AQ135">
            <v>1.4E-2</v>
          </cell>
          <cell r="BB135" t="str">
            <v>전 7-10</v>
          </cell>
          <cell r="BC135">
            <v>1</v>
          </cell>
        </row>
        <row r="136">
          <cell r="A136">
            <v>52</v>
          </cell>
          <cell r="B136" t="str">
            <v>케이블</v>
          </cell>
          <cell r="C136" t="str">
            <v>CVV-S 2C/2㎟</v>
          </cell>
          <cell r="D136">
            <v>1.05</v>
          </cell>
          <cell r="E136" t="str">
            <v>m</v>
          </cell>
          <cell r="F136">
            <v>50</v>
          </cell>
          <cell r="G136">
            <v>1457</v>
          </cell>
          <cell r="I136">
            <v>828</v>
          </cell>
          <cell r="J136">
            <v>577</v>
          </cell>
          <cell r="K136">
            <v>605</v>
          </cell>
          <cell r="M136">
            <v>24</v>
          </cell>
          <cell r="N136" t="str">
            <v>잡재료비</v>
          </cell>
          <cell r="O136" t="str">
            <v>배선의 5%</v>
          </cell>
          <cell r="P136">
            <v>1</v>
          </cell>
          <cell r="Q136" t="str">
            <v>식</v>
          </cell>
          <cell r="W136">
            <v>30</v>
          </cell>
          <cell r="AM136">
            <v>1</v>
          </cell>
          <cell r="AN136">
            <v>1</v>
          </cell>
          <cell r="AO136">
            <v>1</v>
          </cell>
          <cell r="AP136" t="str">
            <v>저압케이블공</v>
          </cell>
          <cell r="AQ136">
            <v>1.4E-2</v>
          </cell>
          <cell r="BB136" t="str">
            <v>전 7-10</v>
          </cell>
          <cell r="BC136">
            <v>1</v>
          </cell>
        </row>
        <row r="137">
          <cell r="B137" t="str">
            <v>케이블</v>
          </cell>
          <cell r="C137" t="str">
            <v>CVV-S 3C/2㎟</v>
          </cell>
          <cell r="D137">
            <v>1.05</v>
          </cell>
          <cell r="E137" t="str">
            <v>m</v>
          </cell>
          <cell r="F137">
            <v>50</v>
          </cell>
          <cell r="G137">
            <v>1388</v>
          </cell>
          <cell r="I137">
            <v>1348</v>
          </cell>
          <cell r="K137">
            <v>0</v>
          </cell>
          <cell r="M137">
            <v>40</v>
          </cell>
          <cell r="N137" t="str">
            <v>잡재료비</v>
          </cell>
          <cell r="O137" t="str">
            <v>배선의 5%</v>
          </cell>
          <cell r="P137">
            <v>1</v>
          </cell>
          <cell r="Q137" t="str">
            <v>식</v>
          </cell>
          <cell r="W137">
            <v>0</v>
          </cell>
          <cell r="AM137">
            <v>1</v>
          </cell>
          <cell r="AN137">
            <v>1.2</v>
          </cell>
          <cell r="AO137">
            <v>1.2</v>
          </cell>
          <cell r="AP137" t="str">
            <v>저압케이블공</v>
          </cell>
          <cell r="AQ137">
            <v>1.9E-2</v>
          </cell>
          <cell r="BB137" t="str">
            <v>전 7-10</v>
          </cell>
          <cell r="BC137">
            <v>1</v>
          </cell>
        </row>
        <row r="138">
          <cell r="B138" t="str">
            <v>케이블</v>
          </cell>
          <cell r="C138" t="str">
            <v>CVV-S 4C/1.25㎟</v>
          </cell>
          <cell r="D138">
            <v>1.05</v>
          </cell>
          <cell r="E138" t="str">
            <v>m</v>
          </cell>
          <cell r="F138">
            <v>50</v>
          </cell>
          <cell r="G138">
            <v>1900</v>
          </cell>
          <cell r="I138">
            <v>1845</v>
          </cell>
          <cell r="K138">
            <v>0</v>
          </cell>
          <cell r="M138">
            <v>55</v>
          </cell>
          <cell r="N138" t="str">
            <v>잡재료비</v>
          </cell>
          <cell r="O138" t="str">
            <v>배선의 5%</v>
          </cell>
          <cell r="P138">
            <v>1</v>
          </cell>
          <cell r="Q138" t="str">
            <v>식</v>
          </cell>
          <cell r="W138">
            <v>0</v>
          </cell>
          <cell r="AM138">
            <v>1</v>
          </cell>
          <cell r="AN138">
            <v>1.2</v>
          </cell>
          <cell r="AO138">
            <v>1.2</v>
          </cell>
          <cell r="AP138" t="str">
            <v>저압케이블공</v>
          </cell>
          <cell r="AQ138">
            <v>2.5999999999999999E-2</v>
          </cell>
          <cell r="BB138" t="str">
            <v>전 7-10</v>
          </cell>
          <cell r="BC138">
            <v>1</v>
          </cell>
        </row>
        <row r="139">
          <cell r="B139" t="str">
            <v>케이블</v>
          </cell>
          <cell r="C139" t="str">
            <v>CVV-S 6C/1.25㎟</v>
          </cell>
          <cell r="D139">
            <v>1.05</v>
          </cell>
          <cell r="E139" t="str">
            <v>m</v>
          </cell>
          <cell r="F139">
            <v>50</v>
          </cell>
          <cell r="G139">
            <v>2558</v>
          </cell>
          <cell r="I139">
            <v>2484</v>
          </cell>
          <cell r="K139">
            <v>0</v>
          </cell>
          <cell r="M139">
            <v>74</v>
          </cell>
          <cell r="N139" t="str">
            <v>잡재료비</v>
          </cell>
          <cell r="O139" t="str">
            <v>배선의 5%</v>
          </cell>
          <cell r="P139">
            <v>1</v>
          </cell>
          <cell r="Q139" t="str">
            <v>식</v>
          </cell>
          <cell r="W139">
            <v>0</v>
          </cell>
          <cell r="AM139">
            <v>1</v>
          </cell>
          <cell r="AN139">
            <v>1.2</v>
          </cell>
          <cell r="AO139">
            <v>1.2</v>
          </cell>
          <cell r="AP139" t="str">
            <v>저압케이블공</v>
          </cell>
          <cell r="AQ139">
            <v>3.5000000000000003E-2</v>
          </cell>
          <cell r="BB139" t="str">
            <v>전 7-10</v>
          </cell>
          <cell r="BC139">
            <v>1</v>
          </cell>
        </row>
        <row r="140">
          <cell r="B140" t="str">
            <v>케이블</v>
          </cell>
          <cell r="C140" t="str">
            <v>CVV-S 10C/1.25㎟</v>
          </cell>
          <cell r="D140">
            <v>1.05</v>
          </cell>
          <cell r="E140" t="str">
            <v>m</v>
          </cell>
          <cell r="F140">
            <v>50</v>
          </cell>
          <cell r="G140">
            <v>3946</v>
          </cell>
          <cell r="I140">
            <v>3832</v>
          </cell>
          <cell r="K140">
            <v>0</v>
          </cell>
          <cell r="M140">
            <v>114</v>
          </cell>
          <cell r="N140" t="str">
            <v>잡재료비</v>
          </cell>
          <cell r="O140" t="str">
            <v>배선의 5%</v>
          </cell>
          <cell r="P140">
            <v>1</v>
          </cell>
          <cell r="Q140" t="str">
            <v>식</v>
          </cell>
          <cell r="W140">
            <v>0</v>
          </cell>
          <cell r="AM140">
            <v>1</v>
          </cell>
          <cell r="AN140">
            <v>1.2</v>
          </cell>
          <cell r="AO140">
            <v>1.2</v>
          </cell>
          <cell r="AP140" t="str">
            <v>저압케이블공</v>
          </cell>
          <cell r="AQ140">
            <v>5.3999999999999999E-2</v>
          </cell>
          <cell r="BB140" t="str">
            <v>전 7-10</v>
          </cell>
          <cell r="BC140">
            <v>1</v>
          </cell>
        </row>
        <row r="141">
          <cell r="B141" t="str">
            <v>케이블</v>
          </cell>
          <cell r="C141" t="str">
            <v>CVV-S 12C/1.25㎟</v>
          </cell>
          <cell r="D141">
            <v>1.05</v>
          </cell>
          <cell r="E141" t="str">
            <v>m</v>
          </cell>
          <cell r="F141">
            <v>50</v>
          </cell>
          <cell r="G141">
            <v>3946</v>
          </cell>
          <cell r="I141">
            <v>3832</v>
          </cell>
          <cell r="K141">
            <v>0</v>
          </cell>
          <cell r="M141">
            <v>114</v>
          </cell>
          <cell r="N141" t="str">
            <v>잡재료비</v>
          </cell>
          <cell r="O141" t="str">
            <v>배선의 5%</v>
          </cell>
          <cell r="P141">
            <v>1</v>
          </cell>
          <cell r="Q141" t="str">
            <v>식</v>
          </cell>
          <cell r="W141">
            <v>0</v>
          </cell>
          <cell r="AM141">
            <v>1</v>
          </cell>
          <cell r="AN141">
            <v>1.2</v>
          </cell>
          <cell r="AO141">
            <v>1.2</v>
          </cell>
          <cell r="AP141" t="str">
            <v>저압케이블공</v>
          </cell>
          <cell r="AQ141">
            <v>5.3999999999999999E-2</v>
          </cell>
          <cell r="BB141" t="str">
            <v>전 7-10</v>
          </cell>
          <cell r="BC141">
            <v>1</v>
          </cell>
        </row>
        <row r="142">
          <cell r="B142" t="str">
            <v>케이블</v>
          </cell>
          <cell r="C142" t="str">
            <v>CVV-S 15C/1.25㎟</v>
          </cell>
          <cell r="D142">
            <v>1.05</v>
          </cell>
          <cell r="E142" t="str">
            <v>m</v>
          </cell>
          <cell r="F142">
            <v>50</v>
          </cell>
          <cell r="G142">
            <v>5263</v>
          </cell>
          <cell r="I142">
            <v>5110</v>
          </cell>
          <cell r="K142">
            <v>0</v>
          </cell>
          <cell r="M142">
            <v>153</v>
          </cell>
          <cell r="N142" t="str">
            <v>잡재료비</v>
          </cell>
          <cell r="O142" t="str">
            <v>배선의 5%</v>
          </cell>
          <cell r="P142">
            <v>1</v>
          </cell>
          <cell r="Q142" t="str">
            <v>식</v>
          </cell>
          <cell r="W142">
            <v>0</v>
          </cell>
          <cell r="AM142">
            <v>1</v>
          </cell>
          <cell r="AN142">
            <v>1.2</v>
          </cell>
          <cell r="AO142">
            <v>1.2</v>
          </cell>
          <cell r="AP142" t="str">
            <v>저압케이블공</v>
          </cell>
          <cell r="AQ142">
            <v>7.1999999999999995E-2</v>
          </cell>
          <cell r="BB142" t="str">
            <v>전 7-10</v>
          </cell>
          <cell r="BC142">
            <v>1</v>
          </cell>
        </row>
        <row r="143">
          <cell r="B143" t="str">
            <v>케이블</v>
          </cell>
          <cell r="C143" t="str">
            <v>CVV-S 17C/1.25㎟</v>
          </cell>
          <cell r="D143">
            <v>1.05</v>
          </cell>
          <cell r="E143" t="str">
            <v>m</v>
          </cell>
          <cell r="F143">
            <v>50</v>
          </cell>
          <cell r="G143">
            <v>5263</v>
          </cell>
          <cell r="I143">
            <v>5110</v>
          </cell>
          <cell r="K143">
            <v>0</v>
          </cell>
          <cell r="M143">
            <v>153</v>
          </cell>
          <cell r="N143" t="str">
            <v>잡재료비</v>
          </cell>
          <cell r="O143" t="str">
            <v>배선의 5%</v>
          </cell>
          <cell r="P143">
            <v>1</v>
          </cell>
          <cell r="Q143" t="str">
            <v>식</v>
          </cell>
          <cell r="W143">
            <v>0</v>
          </cell>
          <cell r="AM143">
            <v>1</v>
          </cell>
          <cell r="AN143">
            <v>1.2</v>
          </cell>
          <cell r="AO143">
            <v>1.2</v>
          </cell>
          <cell r="AP143" t="str">
            <v>저압케이블공</v>
          </cell>
          <cell r="AQ143">
            <v>7.1999999999999995E-2</v>
          </cell>
          <cell r="BB143" t="str">
            <v>전 7-10</v>
          </cell>
          <cell r="BC143">
            <v>1</v>
          </cell>
        </row>
        <row r="144">
          <cell r="B144" t="str">
            <v>케이블</v>
          </cell>
          <cell r="C144" t="str">
            <v>CVV-S 20C/1.25㎟</v>
          </cell>
          <cell r="D144">
            <v>1.05</v>
          </cell>
          <cell r="E144" t="str">
            <v>m</v>
          </cell>
          <cell r="F144">
            <v>50</v>
          </cell>
          <cell r="G144">
            <v>5263</v>
          </cell>
          <cell r="I144">
            <v>5110</v>
          </cell>
          <cell r="K144">
            <v>0</v>
          </cell>
          <cell r="M144">
            <v>153</v>
          </cell>
          <cell r="N144" t="str">
            <v>잡재료비</v>
          </cell>
          <cell r="O144" t="str">
            <v>배선의 5%</v>
          </cell>
          <cell r="P144">
            <v>1</v>
          </cell>
          <cell r="Q144" t="str">
            <v>식</v>
          </cell>
          <cell r="W144">
            <v>0</v>
          </cell>
          <cell r="AM144">
            <v>1</v>
          </cell>
          <cell r="AN144">
            <v>1.2</v>
          </cell>
          <cell r="AO144">
            <v>1.2</v>
          </cell>
          <cell r="AP144" t="str">
            <v>저압케이블공</v>
          </cell>
          <cell r="AQ144">
            <v>7.1999999999999995E-2</v>
          </cell>
          <cell r="BB144" t="str">
            <v>전 7-10</v>
          </cell>
          <cell r="BC144">
            <v>1</v>
          </cell>
        </row>
        <row r="145">
          <cell r="B145" t="str">
            <v>케이블</v>
          </cell>
          <cell r="C145" t="str">
            <v>CVV-S 24C/1.25㎟</v>
          </cell>
          <cell r="D145">
            <v>1.05</v>
          </cell>
          <cell r="E145" t="str">
            <v>m</v>
          </cell>
          <cell r="F145">
            <v>50</v>
          </cell>
          <cell r="G145">
            <v>5263</v>
          </cell>
          <cell r="I145">
            <v>5110</v>
          </cell>
          <cell r="K145">
            <v>0</v>
          </cell>
          <cell r="M145">
            <v>153</v>
          </cell>
          <cell r="N145" t="str">
            <v>잡재료비</v>
          </cell>
          <cell r="O145" t="str">
            <v>배선의 5%</v>
          </cell>
          <cell r="P145">
            <v>1</v>
          </cell>
          <cell r="Q145" t="str">
            <v>식</v>
          </cell>
          <cell r="W145">
            <v>0</v>
          </cell>
          <cell r="AM145">
            <v>1</v>
          </cell>
          <cell r="AN145">
            <v>1.2</v>
          </cell>
          <cell r="AO145">
            <v>1.2</v>
          </cell>
          <cell r="AP145" t="str">
            <v>저압케이블공</v>
          </cell>
          <cell r="AQ145">
            <v>7.1999999999999995E-2</v>
          </cell>
          <cell r="BB145" t="str">
            <v>전 7-10</v>
          </cell>
          <cell r="BC145">
            <v>1</v>
          </cell>
        </row>
        <row r="146">
          <cell r="B146" t="str">
            <v>케이블</v>
          </cell>
          <cell r="C146" t="str">
            <v>CVV-S 30C/1.25㎟</v>
          </cell>
          <cell r="D146">
            <v>1.05</v>
          </cell>
          <cell r="E146" t="str">
            <v>m</v>
          </cell>
          <cell r="F146">
            <v>50</v>
          </cell>
          <cell r="G146">
            <v>7163</v>
          </cell>
          <cell r="I146">
            <v>6955</v>
          </cell>
          <cell r="K146">
            <v>0</v>
          </cell>
          <cell r="M146">
            <v>208</v>
          </cell>
          <cell r="N146" t="str">
            <v>잡재료비</v>
          </cell>
          <cell r="O146" t="str">
            <v>배선의 5%</v>
          </cell>
          <cell r="P146">
            <v>1</v>
          </cell>
          <cell r="Q146" t="str">
            <v>식</v>
          </cell>
          <cell r="W146">
            <v>0</v>
          </cell>
          <cell r="AM146">
            <v>1</v>
          </cell>
          <cell r="AN146">
            <v>1.2</v>
          </cell>
          <cell r="AO146">
            <v>1.2</v>
          </cell>
          <cell r="AP146" t="str">
            <v>저압케이블공</v>
          </cell>
          <cell r="AQ146">
            <v>9.8000000000000004E-2</v>
          </cell>
          <cell r="BB146" t="str">
            <v>전 7-10</v>
          </cell>
          <cell r="BC146">
            <v>1</v>
          </cell>
        </row>
        <row r="147">
          <cell r="B147" t="str">
            <v>케이블</v>
          </cell>
          <cell r="C147" t="str">
            <v>CVV-S 30C/3.5㎟</v>
          </cell>
          <cell r="D147">
            <v>1.05</v>
          </cell>
          <cell r="E147" t="str">
            <v>m</v>
          </cell>
          <cell r="F147">
            <v>50</v>
          </cell>
          <cell r="G147">
            <v>7163</v>
          </cell>
          <cell r="I147">
            <v>6955</v>
          </cell>
          <cell r="K147">
            <v>0</v>
          </cell>
          <cell r="M147">
            <v>208</v>
          </cell>
          <cell r="N147" t="str">
            <v>잡재료비</v>
          </cell>
          <cell r="O147" t="str">
            <v>배선의 5%</v>
          </cell>
          <cell r="P147">
            <v>1</v>
          </cell>
          <cell r="Q147" t="str">
            <v>식</v>
          </cell>
          <cell r="W147">
            <v>0</v>
          </cell>
          <cell r="AM147">
            <v>1</v>
          </cell>
          <cell r="AN147">
            <v>1.2</v>
          </cell>
          <cell r="AO147">
            <v>1.2</v>
          </cell>
          <cell r="AP147" t="str">
            <v>저압케이블공</v>
          </cell>
          <cell r="AQ147">
            <v>9.8000000000000004E-2</v>
          </cell>
          <cell r="BB147" t="str">
            <v>전 7-10</v>
          </cell>
          <cell r="BC147">
            <v>1</v>
          </cell>
        </row>
        <row r="148">
          <cell r="B148" t="str">
            <v>케이블</v>
          </cell>
          <cell r="C148" t="str">
            <v>CVV-SB 2C/2.0㎟</v>
          </cell>
          <cell r="D148">
            <v>1.05</v>
          </cell>
          <cell r="E148" t="str">
            <v>m</v>
          </cell>
          <cell r="F148">
            <v>50</v>
          </cell>
          <cell r="G148">
            <v>1022</v>
          </cell>
          <cell r="I148">
            <v>993</v>
          </cell>
          <cell r="K148">
            <v>0</v>
          </cell>
          <cell r="M148">
            <v>29</v>
          </cell>
          <cell r="N148" t="str">
            <v>잡재료비</v>
          </cell>
          <cell r="O148" t="str">
            <v>배선의 5%</v>
          </cell>
          <cell r="P148">
            <v>1</v>
          </cell>
          <cell r="Q148" t="str">
            <v>식</v>
          </cell>
          <cell r="W148">
            <v>0</v>
          </cell>
          <cell r="AM148">
            <v>1</v>
          </cell>
          <cell r="AN148">
            <v>1.2</v>
          </cell>
          <cell r="AO148">
            <v>1.2</v>
          </cell>
          <cell r="AP148" t="str">
            <v>저압케이블공</v>
          </cell>
          <cell r="AQ148">
            <v>1.4E-2</v>
          </cell>
          <cell r="BB148" t="str">
            <v>전 7-10</v>
          </cell>
          <cell r="BC148">
            <v>1</v>
          </cell>
        </row>
        <row r="149">
          <cell r="B149" t="str">
            <v>케이블</v>
          </cell>
          <cell r="C149" t="str">
            <v>CPEV 5P 0.65㎟</v>
          </cell>
          <cell r="D149">
            <v>1.05</v>
          </cell>
          <cell r="E149" t="str">
            <v>m</v>
          </cell>
          <cell r="F149">
            <v>50</v>
          </cell>
          <cell r="G149">
            <v>1041</v>
          </cell>
          <cell r="I149">
            <v>1011</v>
          </cell>
          <cell r="K149">
            <v>0</v>
          </cell>
          <cell r="M149">
            <v>30</v>
          </cell>
          <cell r="N149" t="str">
            <v>잡재료비</v>
          </cell>
          <cell r="O149" t="str">
            <v>배선의 5%</v>
          </cell>
          <cell r="P149">
            <v>1</v>
          </cell>
          <cell r="Q149" t="str">
            <v>식</v>
          </cell>
          <cell r="W149">
            <v>0</v>
          </cell>
          <cell r="AM149">
            <v>2</v>
          </cell>
          <cell r="AN149">
            <v>1</v>
          </cell>
          <cell r="AO149">
            <v>1</v>
          </cell>
          <cell r="AP149" t="str">
            <v>보통인부</v>
          </cell>
          <cell r="AQ149">
            <v>1.2E-2</v>
          </cell>
          <cell r="AR149" t="str">
            <v>통신케이블공</v>
          </cell>
          <cell r="AS149">
            <v>8.0000000000000002E-3</v>
          </cell>
          <cell r="BB149" t="str">
            <v>통 3-15</v>
          </cell>
          <cell r="BC149">
            <v>1</v>
          </cell>
        </row>
        <row r="150">
          <cell r="B150" t="str">
            <v>케이블</v>
          </cell>
          <cell r="C150" t="str">
            <v>CPEV 10P 0.65㎟</v>
          </cell>
          <cell r="D150">
            <v>1.05</v>
          </cell>
          <cell r="E150" t="str">
            <v>m</v>
          </cell>
          <cell r="F150">
            <v>50</v>
          </cell>
          <cell r="G150">
            <v>1041</v>
          </cell>
          <cell r="I150">
            <v>1011</v>
          </cell>
          <cell r="K150">
            <v>0</v>
          </cell>
          <cell r="M150">
            <v>30</v>
          </cell>
          <cell r="N150" t="str">
            <v>잡재료비</v>
          </cell>
          <cell r="O150" t="str">
            <v>배선의 5%</v>
          </cell>
          <cell r="P150">
            <v>1</v>
          </cell>
          <cell r="Q150" t="str">
            <v>식</v>
          </cell>
          <cell r="W150">
            <v>0</v>
          </cell>
          <cell r="AM150">
            <v>2</v>
          </cell>
          <cell r="AN150">
            <v>1</v>
          </cell>
          <cell r="AO150">
            <v>1</v>
          </cell>
          <cell r="AP150" t="str">
            <v>보통인부</v>
          </cell>
          <cell r="AQ150">
            <v>1.2E-2</v>
          </cell>
          <cell r="AR150" t="str">
            <v>통신케이블공</v>
          </cell>
          <cell r="AS150">
            <v>8.0000000000000002E-3</v>
          </cell>
          <cell r="BB150" t="str">
            <v>통 3-15</v>
          </cell>
          <cell r="BC150">
            <v>1</v>
          </cell>
        </row>
        <row r="151">
          <cell r="B151" t="str">
            <v>케이블</v>
          </cell>
          <cell r="C151" t="str">
            <v>CPEV 20P 0.65㎟</v>
          </cell>
          <cell r="D151">
            <v>1.05</v>
          </cell>
          <cell r="E151" t="str">
            <v>m</v>
          </cell>
          <cell r="F151">
            <v>50</v>
          </cell>
          <cell r="G151">
            <v>1153</v>
          </cell>
          <cell r="I151">
            <v>1120</v>
          </cell>
          <cell r="K151">
            <v>0</v>
          </cell>
          <cell r="M151">
            <v>33</v>
          </cell>
          <cell r="N151" t="str">
            <v>잡재료비</v>
          </cell>
          <cell r="O151" t="str">
            <v>배선의 5%</v>
          </cell>
          <cell r="P151">
            <v>1</v>
          </cell>
          <cell r="Q151" t="str">
            <v>식</v>
          </cell>
          <cell r="W151">
            <v>0</v>
          </cell>
          <cell r="AM151">
            <v>2</v>
          </cell>
          <cell r="AN151">
            <v>1</v>
          </cell>
          <cell r="AO151">
            <v>1</v>
          </cell>
          <cell r="AP151" t="str">
            <v>보통인부</v>
          </cell>
          <cell r="AQ151">
            <v>1.2999999999999999E-2</v>
          </cell>
          <cell r="AR151" t="str">
            <v>통신케이블공</v>
          </cell>
          <cell r="AS151">
            <v>8.9999999999999993E-3</v>
          </cell>
          <cell r="BB151" t="str">
            <v>통 3-15</v>
          </cell>
          <cell r="BC151">
            <v>1</v>
          </cell>
        </row>
        <row r="152">
          <cell r="B152" t="str">
            <v>케이블</v>
          </cell>
          <cell r="C152" t="str">
            <v>CPEV 30P 0.65㎟</v>
          </cell>
          <cell r="D152">
            <v>1.05</v>
          </cell>
          <cell r="E152" t="str">
            <v>m</v>
          </cell>
          <cell r="F152">
            <v>50</v>
          </cell>
          <cell r="G152">
            <v>1379</v>
          </cell>
          <cell r="I152">
            <v>1339</v>
          </cell>
          <cell r="K152">
            <v>0</v>
          </cell>
          <cell r="M152">
            <v>40</v>
          </cell>
          <cell r="N152" t="str">
            <v>잡재료비</v>
          </cell>
          <cell r="O152" t="str">
            <v>배선의 5%</v>
          </cell>
          <cell r="P152">
            <v>1</v>
          </cell>
          <cell r="Q152" t="str">
            <v>식</v>
          </cell>
          <cell r="W152">
            <v>0</v>
          </cell>
          <cell r="AM152">
            <v>2</v>
          </cell>
          <cell r="AN152">
            <v>1</v>
          </cell>
          <cell r="AO152">
            <v>1</v>
          </cell>
          <cell r="AP152" t="str">
            <v>보통인부</v>
          </cell>
          <cell r="AQ152">
            <v>1.4999999999999999E-2</v>
          </cell>
          <cell r="AR152" t="str">
            <v>통신케이블공</v>
          </cell>
          <cell r="AS152">
            <v>1.0999999999999999E-2</v>
          </cell>
          <cell r="BB152" t="str">
            <v>통 3-15</v>
          </cell>
          <cell r="BC152">
            <v>1</v>
          </cell>
        </row>
        <row r="153">
          <cell r="B153" t="str">
            <v>케이블</v>
          </cell>
          <cell r="C153" t="str">
            <v>CPEV 50P 0.65㎟</v>
          </cell>
          <cell r="D153">
            <v>1.05</v>
          </cell>
          <cell r="E153" t="str">
            <v>m</v>
          </cell>
          <cell r="F153">
            <v>50</v>
          </cell>
          <cell r="G153">
            <v>1379</v>
          </cell>
          <cell r="I153">
            <v>1339</v>
          </cell>
          <cell r="K153">
            <v>0</v>
          </cell>
          <cell r="M153">
            <v>40</v>
          </cell>
          <cell r="N153" t="str">
            <v>잡재료비</v>
          </cell>
          <cell r="O153" t="str">
            <v>배선의 5%</v>
          </cell>
          <cell r="P153">
            <v>1</v>
          </cell>
          <cell r="Q153" t="str">
            <v>식</v>
          </cell>
          <cell r="W153">
            <v>0</v>
          </cell>
          <cell r="AM153">
            <v>2</v>
          </cell>
          <cell r="AN153">
            <v>1</v>
          </cell>
          <cell r="AO153">
            <v>1</v>
          </cell>
          <cell r="AP153" t="str">
            <v>보통인부</v>
          </cell>
          <cell r="AQ153">
            <v>1.4999999999999999E-2</v>
          </cell>
          <cell r="AR153" t="str">
            <v>통신케이블공</v>
          </cell>
          <cell r="AS153">
            <v>1.0999999999999999E-2</v>
          </cell>
          <cell r="BB153" t="str">
            <v>통 3-15</v>
          </cell>
          <cell r="BC153">
            <v>1</v>
          </cell>
        </row>
        <row r="154">
          <cell r="B154" t="str">
            <v>케이블</v>
          </cell>
          <cell r="C154" t="str">
            <v>CPEV 100P 0.65㎟</v>
          </cell>
          <cell r="D154">
            <v>1.05</v>
          </cell>
          <cell r="E154" t="str">
            <v>m</v>
          </cell>
          <cell r="F154">
            <v>50</v>
          </cell>
          <cell r="G154">
            <v>1583</v>
          </cell>
          <cell r="I154">
            <v>1537</v>
          </cell>
          <cell r="K154">
            <v>0</v>
          </cell>
          <cell r="M154">
            <v>46</v>
          </cell>
          <cell r="N154" t="str">
            <v>잡재료비</v>
          </cell>
          <cell r="O154" t="str">
            <v>배선의 5%</v>
          </cell>
          <cell r="P154">
            <v>1</v>
          </cell>
          <cell r="Q154" t="str">
            <v>식</v>
          </cell>
          <cell r="W154">
            <v>0</v>
          </cell>
          <cell r="AM154">
            <v>2</v>
          </cell>
          <cell r="AN154">
            <v>1</v>
          </cell>
          <cell r="AO154">
            <v>1</v>
          </cell>
          <cell r="AP154" t="str">
            <v>보통인부</v>
          </cell>
          <cell r="AQ154">
            <v>1.7500000000000002E-2</v>
          </cell>
          <cell r="AR154" t="str">
            <v>통신케이블공</v>
          </cell>
          <cell r="AS154">
            <v>1.2500000000000001E-2</v>
          </cell>
          <cell r="BB154" t="str">
            <v>통 3-15</v>
          </cell>
          <cell r="BC154">
            <v>1</v>
          </cell>
        </row>
        <row r="155">
          <cell r="B155" t="str">
            <v>케이블</v>
          </cell>
          <cell r="C155" t="str">
            <v>ECX 5C-2V</v>
          </cell>
          <cell r="D155">
            <v>1.05</v>
          </cell>
          <cell r="E155" t="str">
            <v>m</v>
          </cell>
          <cell r="F155">
            <v>50</v>
          </cell>
          <cell r="G155">
            <v>1199</v>
          </cell>
          <cell r="I155">
            <v>1165</v>
          </cell>
          <cell r="K155">
            <v>0</v>
          </cell>
          <cell r="M155">
            <v>34</v>
          </cell>
          <cell r="N155" t="str">
            <v>잡재료비</v>
          </cell>
          <cell r="O155" t="str">
            <v>배선의 5%</v>
          </cell>
          <cell r="P155">
            <v>1</v>
          </cell>
          <cell r="Q155" t="str">
            <v>식</v>
          </cell>
          <cell r="W155">
            <v>0</v>
          </cell>
          <cell r="AM155">
            <v>1</v>
          </cell>
          <cell r="AN155">
            <v>1</v>
          </cell>
          <cell r="AO155">
            <v>1</v>
          </cell>
          <cell r="AP155" t="str">
            <v>통신설비공</v>
          </cell>
          <cell r="AQ155">
            <v>1.7999999999999999E-2</v>
          </cell>
          <cell r="BB155" t="str">
            <v>통 5-89</v>
          </cell>
          <cell r="BC155">
            <v>1</v>
          </cell>
        </row>
        <row r="156">
          <cell r="B156" t="str">
            <v>케이블</v>
          </cell>
          <cell r="C156" t="str">
            <v>ECX 7C-2V</v>
          </cell>
          <cell r="D156">
            <v>1.05</v>
          </cell>
          <cell r="E156" t="str">
            <v>m</v>
          </cell>
          <cell r="F156">
            <v>50</v>
          </cell>
          <cell r="G156">
            <v>1466</v>
          </cell>
          <cell r="I156">
            <v>1424</v>
          </cell>
          <cell r="K156">
            <v>0</v>
          </cell>
          <cell r="M156">
            <v>42</v>
          </cell>
          <cell r="N156" t="str">
            <v>잡재료비</v>
          </cell>
          <cell r="O156" t="str">
            <v>배선의 5%</v>
          </cell>
          <cell r="P156">
            <v>1</v>
          </cell>
          <cell r="Q156" t="str">
            <v>식</v>
          </cell>
          <cell r="W156">
            <v>0</v>
          </cell>
          <cell r="AM156">
            <v>1</v>
          </cell>
          <cell r="AN156">
            <v>1</v>
          </cell>
          <cell r="AO156">
            <v>1</v>
          </cell>
          <cell r="AP156" t="str">
            <v>통신설비공</v>
          </cell>
          <cell r="AQ156">
            <v>2.1999999999999999E-2</v>
          </cell>
          <cell r="BB156" t="str">
            <v>통 5-89</v>
          </cell>
          <cell r="BC156">
            <v>1</v>
          </cell>
        </row>
        <row r="157">
          <cell r="A157">
            <v>53</v>
          </cell>
          <cell r="B157" t="str">
            <v>전선관</v>
          </cell>
          <cell r="C157" t="str">
            <v>ST 16C</v>
          </cell>
          <cell r="D157">
            <v>1.1000000000000001</v>
          </cell>
          <cell r="E157" t="str">
            <v>m</v>
          </cell>
          <cell r="F157">
            <v>30</v>
          </cell>
          <cell r="G157">
            <v>4971</v>
          </cell>
          <cell r="I157">
            <v>3832</v>
          </cell>
          <cell r="J157">
            <v>932</v>
          </cell>
          <cell r="K157">
            <v>1025</v>
          </cell>
          <cell r="M157">
            <v>114</v>
          </cell>
          <cell r="N157" t="str">
            <v>전선관부속자재</v>
          </cell>
          <cell r="O157" t="str">
            <v>전선관의 15%</v>
          </cell>
          <cell r="P157">
            <v>1</v>
          </cell>
          <cell r="Q157" t="str">
            <v>식</v>
          </cell>
          <cell r="W157">
            <v>153</v>
          </cell>
          <cell r="Z157" t="str">
            <v>잡재료비</v>
          </cell>
          <cell r="AA157" t="str">
            <v>배관의 5%</v>
          </cell>
          <cell r="AB157">
            <v>1</v>
          </cell>
          <cell r="AC157" t="str">
            <v>식</v>
          </cell>
          <cell r="AI157">
            <v>51</v>
          </cell>
          <cell r="AM157">
            <v>1</v>
          </cell>
          <cell r="AN157">
            <v>1</v>
          </cell>
          <cell r="AO157">
            <v>1</v>
          </cell>
          <cell r="AP157" t="str">
            <v>내선전공</v>
          </cell>
          <cell r="AQ157">
            <v>0.08</v>
          </cell>
          <cell r="BB157" t="str">
            <v>전 7-1</v>
          </cell>
          <cell r="BC157">
            <v>1</v>
          </cell>
        </row>
        <row r="158">
          <cell r="A158">
            <v>54</v>
          </cell>
          <cell r="B158" t="str">
            <v>전선관</v>
          </cell>
          <cell r="C158" t="str">
            <v>ST 22C</v>
          </cell>
          <cell r="D158">
            <v>1.1000000000000001</v>
          </cell>
          <cell r="E158" t="str">
            <v>m</v>
          </cell>
          <cell r="F158">
            <v>30</v>
          </cell>
          <cell r="G158">
            <v>6739</v>
          </cell>
          <cell r="I158">
            <v>5270</v>
          </cell>
          <cell r="J158">
            <v>1192</v>
          </cell>
          <cell r="K158">
            <v>1311</v>
          </cell>
          <cell r="M158">
            <v>158</v>
          </cell>
          <cell r="N158" t="str">
            <v>전선관부속자재</v>
          </cell>
          <cell r="O158" t="str">
            <v>전선관의 15%</v>
          </cell>
          <cell r="P158">
            <v>1</v>
          </cell>
          <cell r="Q158" t="str">
            <v>식</v>
          </cell>
          <cell r="W158">
            <v>196</v>
          </cell>
          <cell r="Z158" t="str">
            <v>잡재료비</v>
          </cell>
          <cell r="AA158" t="str">
            <v>배관의 5%</v>
          </cell>
          <cell r="AB158">
            <v>1</v>
          </cell>
          <cell r="AC158" t="str">
            <v>식</v>
          </cell>
          <cell r="AI158">
            <v>65</v>
          </cell>
          <cell r="AM158">
            <v>1</v>
          </cell>
          <cell r="AN158">
            <v>1</v>
          </cell>
          <cell r="AO158">
            <v>1</v>
          </cell>
          <cell r="AP158" t="str">
            <v>내선전공</v>
          </cell>
          <cell r="AQ158">
            <v>0.11</v>
          </cell>
          <cell r="BB158" t="str">
            <v>전 7-1</v>
          </cell>
          <cell r="BC158">
            <v>1</v>
          </cell>
        </row>
        <row r="159">
          <cell r="A159">
            <v>55</v>
          </cell>
          <cell r="B159" t="str">
            <v>전선관</v>
          </cell>
          <cell r="C159" t="str">
            <v>ST 28C</v>
          </cell>
          <cell r="D159">
            <v>1.1000000000000001</v>
          </cell>
          <cell r="E159" t="str">
            <v>m</v>
          </cell>
          <cell r="F159">
            <v>30</v>
          </cell>
          <cell r="G159">
            <v>8630</v>
          </cell>
          <cell r="I159">
            <v>6707</v>
          </cell>
          <cell r="J159">
            <v>1566</v>
          </cell>
          <cell r="K159">
            <v>1722</v>
          </cell>
          <cell r="M159">
            <v>201</v>
          </cell>
          <cell r="N159" t="str">
            <v>전선관부속자재</v>
          </cell>
          <cell r="O159" t="str">
            <v>전선관의 15%</v>
          </cell>
          <cell r="P159">
            <v>1</v>
          </cell>
          <cell r="Q159" t="str">
            <v>식</v>
          </cell>
          <cell r="W159">
            <v>258</v>
          </cell>
          <cell r="Z159" t="str">
            <v>잡재료비</v>
          </cell>
          <cell r="AA159" t="str">
            <v>배관의 5%</v>
          </cell>
          <cell r="AB159">
            <v>1</v>
          </cell>
          <cell r="AC159" t="str">
            <v>식</v>
          </cell>
          <cell r="AI159">
            <v>86</v>
          </cell>
          <cell r="AM159">
            <v>1</v>
          </cell>
          <cell r="AN159">
            <v>1</v>
          </cell>
          <cell r="AO159">
            <v>1</v>
          </cell>
          <cell r="AP159" t="str">
            <v>내선전공</v>
          </cell>
          <cell r="AQ159">
            <v>0.14000000000000001</v>
          </cell>
          <cell r="BB159" t="str">
            <v>전 7-1</v>
          </cell>
          <cell r="BC159">
            <v>1</v>
          </cell>
        </row>
        <row r="160">
          <cell r="A160">
            <v>56</v>
          </cell>
          <cell r="B160" t="str">
            <v>전선관</v>
          </cell>
          <cell r="C160" t="str">
            <v>ST 36C</v>
          </cell>
          <cell r="D160">
            <v>1.1000000000000001</v>
          </cell>
          <cell r="E160" t="str">
            <v>m</v>
          </cell>
          <cell r="F160">
            <v>30</v>
          </cell>
          <cell r="G160">
            <v>11982</v>
          </cell>
          <cell r="I160">
            <v>9582</v>
          </cell>
          <cell r="J160">
            <v>1921</v>
          </cell>
          <cell r="K160">
            <v>2113</v>
          </cell>
          <cell r="M160">
            <v>287</v>
          </cell>
          <cell r="N160" t="str">
            <v>전선관부속자재</v>
          </cell>
          <cell r="O160" t="str">
            <v>전선관의 15%</v>
          </cell>
          <cell r="P160">
            <v>1</v>
          </cell>
          <cell r="Q160" t="str">
            <v>식</v>
          </cell>
          <cell r="W160">
            <v>316</v>
          </cell>
          <cell r="Z160" t="str">
            <v>잡재료비</v>
          </cell>
          <cell r="AA160" t="str">
            <v>배관의 5%</v>
          </cell>
          <cell r="AB160">
            <v>1</v>
          </cell>
          <cell r="AC160" t="str">
            <v>식</v>
          </cell>
          <cell r="AI160">
            <v>105</v>
          </cell>
          <cell r="AM160">
            <v>1</v>
          </cell>
          <cell r="AN160">
            <v>1</v>
          </cell>
          <cell r="AO160">
            <v>1</v>
          </cell>
          <cell r="AP160" t="str">
            <v>내선전공</v>
          </cell>
          <cell r="AQ160">
            <v>0.2</v>
          </cell>
          <cell r="BB160" t="str">
            <v>전 7-1</v>
          </cell>
          <cell r="BC160">
            <v>1</v>
          </cell>
        </row>
        <row r="161">
          <cell r="A161">
            <v>57</v>
          </cell>
          <cell r="B161" t="str">
            <v>전선관</v>
          </cell>
          <cell r="C161" t="str">
            <v>ST 42C</v>
          </cell>
          <cell r="D161">
            <v>1.1000000000000001</v>
          </cell>
          <cell r="E161" t="str">
            <v>m</v>
          </cell>
          <cell r="F161">
            <v>30</v>
          </cell>
          <cell r="G161">
            <v>14782</v>
          </cell>
          <cell r="I161">
            <v>11977</v>
          </cell>
          <cell r="J161">
            <v>2224</v>
          </cell>
          <cell r="K161">
            <v>2446</v>
          </cell>
          <cell r="M161">
            <v>359</v>
          </cell>
          <cell r="N161" t="str">
            <v>전선관부속자재</v>
          </cell>
          <cell r="O161" t="str">
            <v>전선관의 15%</v>
          </cell>
          <cell r="P161">
            <v>1</v>
          </cell>
          <cell r="Q161" t="str">
            <v>식</v>
          </cell>
          <cell r="W161">
            <v>366</v>
          </cell>
          <cell r="Z161" t="str">
            <v>잡재료비</v>
          </cell>
          <cell r="AA161" t="str">
            <v>배관의 5%</v>
          </cell>
          <cell r="AB161">
            <v>1</v>
          </cell>
          <cell r="AC161" t="str">
            <v>식</v>
          </cell>
          <cell r="AI161">
            <v>122</v>
          </cell>
          <cell r="AM161">
            <v>1</v>
          </cell>
          <cell r="AN161">
            <v>1</v>
          </cell>
          <cell r="AO161">
            <v>1</v>
          </cell>
          <cell r="AP161" t="str">
            <v>내선전공</v>
          </cell>
          <cell r="AQ161">
            <v>0.25</v>
          </cell>
          <cell r="BB161" t="str">
            <v>전 7-1</v>
          </cell>
          <cell r="BC161">
            <v>1</v>
          </cell>
        </row>
        <row r="162">
          <cell r="A162">
            <v>58</v>
          </cell>
          <cell r="B162" t="str">
            <v>전선관</v>
          </cell>
          <cell r="C162" t="str">
            <v>ST 54C</v>
          </cell>
          <cell r="D162">
            <v>1.1000000000000001</v>
          </cell>
          <cell r="E162" t="str">
            <v>m</v>
          </cell>
          <cell r="F162">
            <v>30</v>
          </cell>
          <cell r="G162">
            <v>20191</v>
          </cell>
          <cell r="I162">
            <v>16289</v>
          </cell>
          <cell r="J162">
            <v>3104</v>
          </cell>
          <cell r="K162">
            <v>3414</v>
          </cell>
          <cell r="M162">
            <v>488</v>
          </cell>
          <cell r="N162" t="str">
            <v>전선관부속자재</v>
          </cell>
          <cell r="O162" t="str">
            <v>전선관의 15%</v>
          </cell>
          <cell r="P162">
            <v>1</v>
          </cell>
          <cell r="Q162" t="str">
            <v>식</v>
          </cell>
          <cell r="W162">
            <v>512</v>
          </cell>
          <cell r="Z162" t="str">
            <v>잡재료비</v>
          </cell>
          <cell r="AA162" t="str">
            <v>배관의 5%</v>
          </cell>
          <cell r="AB162">
            <v>1</v>
          </cell>
          <cell r="AC162" t="str">
            <v>식</v>
          </cell>
          <cell r="AI162">
            <v>170</v>
          </cell>
          <cell r="AM162">
            <v>1</v>
          </cell>
          <cell r="AN162">
            <v>1</v>
          </cell>
          <cell r="AO162">
            <v>1</v>
          </cell>
          <cell r="AP162" t="str">
            <v>내선전공</v>
          </cell>
          <cell r="AQ162">
            <v>0.34</v>
          </cell>
          <cell r="BB162" t="str">
            <v>전 7-1</v>
          </cell>
          <cell r="BC162">
            <v>1</v>
          </cell>
        </row>
        <row r="163">
          <cell r="A163">
            <v>59</v>
          </cell>
          <cell r="B163" t="str">
            <v>전선관</v>
          </cell>
          <cell r="C163" t="str">
            <v>ST 70C</v>
          </cell>
          <cell r="D163">
            <v>1.1000000000000001</v>
          </cell>
          <cell r="E163" t="str">
            <v>m</v>
          </cell>
          <cell r="F163">
            <v>30</v>
          </cell>
          <cell r="G163">
            <v>26057</v>
          </cell>
          <cell r="I163">
            <v>21080</v>
          </cell>
          <cell r="J163">
            <v>3950</v>
          </cell>
          <cell r="K163">
            <v>4345</v>
          </cell>
          <cell r="M163">
            <v>632</v>
          </cell>
          <cell r="N163" t="str">
            <v>전선관부속자재</v>
          </cell>
          <cell r="O163" t="str">
            <v>전선관의 15%</v>
          </cell>
          <cell r="P163">
            <v>1</v>
          </cell>
          <cell r="Q163" t="str">
            <v>식</v>
          </cell>
          <cell r="W163">
            <v>651</v>
          </cell>
          <cell r="Z163" t="str">
            <v>잡재료비</v>
          </cell>
          <cell r="AA163" t="str">
            <v>배관의 5%</v>
          </cell>
          <cell r="AB163">
            <v>1</v>
          </cell>
          <cell r="AC163" t="str">
            <v>식</v>
          </cell>
          <cell r="AI163">
            <v>217</v>
          </cell>
          <cell r="AM163">
            <v>1</v>
          </cell>
          <cell r="AN163">
            <v>1</v>
          </cell>
          <cell r="AO163">
            <v>1</v>
          </cell>
          <cell r="AP163" t="str">
            <v>내선전공</v>
          </cell>
          <cell r="AQ163">
            <v>0.44</v>
          </cell>
          <cell r="BB163" t="str">
            <v>전 7-1</v>
          </cell>
          <cell r="BC163">
            <v>1</v>
          </cell>
        </row>
        <row r="164">
          <cell r="B164" t="str">
            <v>전선관</v>
          </cell>
          <cell r="C164" t="str">
            <v>ST 82C</v>
          </cell>
          <cell r="D164">
            <v>1.1000000000000001</v>
          </cell>
          <cell r="E164" t="str">
            <v>m</v>
          </cell>
          <cell r="F164">
            <v>30</v>
          </cell>
          <cell r="G164">
            <v>26647</v>
          </cell>
          <cell r="I164">
            <v>25871</v>
          </cell>
          <cell r="K164">
            <v>0</v>
          </cell>
          <cell r="M164">
            <v>776</v>
          </cell>
          <cell r="N164" t="str">
            <v>전선관부속자재</v>
          </cell>
          <cell r="O164" t="str">
            <v>전선관의 15%</v>
          </cell>
          <cell r="P164">
            <v>1</v>
          </cell>
          <cell r="Q164" t="str">
            <v>식</v>
          </cell>
          <cell r="W164">
            <v>0</v>
          </cell>
          <cell r="Z164" t="str">
            <v>잡재료비</v>
          </cell>
          <cell r="AA164" t="str">
            <v>배관의 5%</v>
          </cell>
          <cell r="AB164">
            <v>1</v>
          </cell>
          <cell r="AC164" t="str">
            <v>식</v>
          </cell>
          <cell r="AI164">
            <v>0</v>
          </cell>
          <cell r="AM164">
            <v>1</v>
          </cell>
          <cell r="AN164">
            <v>1</v>
          </cell>
          <cell r="AO164">
            <v>1</v>
          </cell>
          <cell r="AP164" t="str">
            <v>내선전공</v>
          </cell>
          <cell r="AQ164">
            <v>0.54</v>
          </cell>
          <cell r="BB164" t="str">
            <v>전 7-1</v>
          </cell>
          <cell r="BC164">
            <v>1</v>
          </cell>
        </row>
        <row r="165">
          <cell r="A165">
            <v>60</v>
          </cell>
          <cell r="B165" t="str">
            <v>전선관</v>
          </cell>
          <cell r="C165" t="str">
            <v>ST 104C</v>
          </cell>
          <cell r="D165">
            <v>1.1000000000000001</v>
          </cell>
          <cell r="E165" t="str">
            <v>m</v>
          </cell>
          <cell r="F165">
            <v>30</v>
          </cell>
          <cell r="G165">
            <v>42825</v>
          </cell>
          <cell r="I165">
            <v>34016</v>
          </cell>
          <cell r="J165">
            <v>7081</v>
          </cell>
          <cell r="K165">
            <v>7789</v>
          </cell>
          <cell r="M165">
            <v>1020</v>
          </cell>
          <cell r="N165" t="str">
            <v>전선관부속자재</v>
          </cell>
          <cell r="O165" t="str">
            <v>전선관의 15%</v>
          </cell>
          <cell r="P165">
            <v>1</v>
          </cell>
          <cell r="Q165" t="str">
            <v>식</v>
          </cell>
          <cell r="W165">
            <v>1168</v>
          </cell>
          <cell r="Z165" t="str">
            <v>잡재료비</v>
          </cell>
          <cell r="AA165" t="str">
            <v>배관의 5%</v>
          </cell>
          <cell r="AB165">
            <v>1</v>
          </cell>
          <cell r="AC165" t="str">
            <v>식</v>
          </cell>
          <cell r="AI165">
            <v>389</v>
          </cell>
          <cell r="AM165">
            <v>1</v>
          </cell>
          <cell r="AN165">
            <v>1</v>
          </cell>
          <cell r="AO165">
            <v>1</v>
          </cell>
          <cell r="AP165" t="str">
            <v>내선전공</v>
          </cell>
          <cell r="AQ165">
            <v>0.71</v>
          </cell>
          <cell r="BB165" t="str">
            <v>전 7-1</v>
          </cell>
          <cell r="BC165">
            <v>1</v>
          </cell>
        </row>
        <row r="166">
          <cell r="A166">
            <v>61</v>
          </cell>
          <cell r="B166" t="str">
            <v>가요전선관</v>
          </cell>
          <cell r="C166" t="str">
            <v>1종 방수 16C</v>
          </cell>
          <cell r="D166">
            <v>1.1000000000000001</v>
          </cell>
          <cell r="E166" t="str">
            <v>m</v>
          </cell>
          <cell r="F166">
            <v>50</v>
          </cell>
          <cell r="G166">
            <v>3836</v>
          </cell>
          <cell r="I166">
            <v>2347</v>
          </cell>
          <cell r="J166">
            <v>1290</v>
          </cell>
          <cell r="K166">
            <v>1419</v>
          </cell>
          <cell r="M166">
            <v>70</v>
          </cell>
          <cell r="N166" t="str">
            <v>전선관부속자재</v>
          </cell>
          <cell r="O166" t="str">
            <v>전선관의 15%</v>
          </cell>
          <cell r="P166">
            <v>1</v>
          </cell>
          <cell r="Q166" t="str">
            <v>식</v>
          </cell>
          <cell r="W166">
            <v>212</v>
          </cell>
          <cell r="Z166" t="str">
            <v>잡재료비</v>
          </cell>
          <cell r="AA166" t="str">
            <v>배관의 5%</v>
          </cell>
          <cell r="AB166">
            <v>1</v>
          </cell>
          <cell r="AC166" t="str">
            <v>식</v>
          </cell>
          <cell r="AI166">
            <v>70</v>
          </cell>
          <cell r="AM166">
            <v>1</v>
          </cell>
          <cell r="AN166">
            <v>1</v>
          </cell>
          <cell r="AO166">
            <v>1</v>
          </cell>
          <cell r="AP166" t="str">
            <v>내선전공</v>
          </cell>
          <cell r="AQ166">
            <v>4.9000000000000002E-2</v>
          </cell>
          <cell r="BB166" t="str">
            <v>전 7-1</v>
          </cell>
          <cell r="BC166">
            <v>1</v>
          </cell>
        </row>
        <row r="167">
          <cell r="A167">
            <v>62</v>
          </cell>
          <cell r="B167" t="str">
            <v>가요전선관</v>
          </cell>
          <cell r="C167" t="str">
            <v>1종 방수 22C</v>
          </cell>
          <cell r="D167">
            <v>1.1000000000000001</v>
          </cell>
          <cell r="E167" t="str">
            <v>m</v>
          </cell>
          <cell r="F167">
            <v>50</v>
          </cell>
          <cell r="G167">
            <v>4824</v>
          </cell>
          <cell r="I167">
            <v>3018</v>
          </cell>
          <cell r="J167">
            <v>1560</v>
          </cell>
          <cell r="K167">
            <v>1716</v>
          </cell>
          <cell r="M167">
            <v>90</v>
          </cell>
          <cell r="N167" t="str">
            <v>전선관부속자재</v>
          </cell>
          <cell r="O167" t="str">
            <v>전선관의 15%</v>
          </cell>
          <cell r="P167">
            <v>1</v>
          </cell>
          <cell r="Q167" t="str">
            <v>식</v>
          </cell>
          <cell r="W167">
            <v>257</v>
          </cell>
          <cell r="Z167" t="str">
            <v>잡재료비</v>
          </cell>
          <cell r="AA167" t="str">
            <v>배관의 5%</v>
          </cell>
          <cell r="AB167">
            <v>1</v>
          </cell>
          <cell r="AC167" t="str">
            <v>식</v>
          </cell>
          <cell r="AI167">
            <v>85</v>
          </cell>
          <cell r="AM167">
            <v>1</v>
          </cell>
          <cell r="AN167">
            <v>1</v>
          </cell>
          <cell r="AO167">
            <v>1</v>
          </cell>
          <cell r="AP167" t="str">
            <v>내선전공</v>
          </cell>
          <cell r="AQ167">
            <v>6.3E-2</v>
          </cell>
          <cell r="BB167" t="str">
            <v>전 7-1</v>
          </cell>
          <cell r="BC167">
            <v>1</v>
          </cell>
        </row>
        <row r="168">
          <cell r="A168">
            <v>63</v>
          </cell>
          <cell r="B168" t="str">
            <v>가요전선관</v>
          </cell>
          <cell r="C168" t="str">
            <v>1종 방수 28C</v>
          </cell>
          <cell r="D168">
            <v>1.1000000000000001</v>
          </cell>
          <cell r="E168" t="str">
            <v>m</v>
          </cell>
          <cell r="F168">
            <v>50</v>
          </cell>
          <cell r="G168">
            <v>5845</v>
          </cell>
          <cell r="I168">
            <v>3689</v>
          </cell>
          <cell r="J168">
            <v>1860</v>
          </cell>
          <cell r="K168">
            <v>2046</v>
          </cell>
          <cell r="M168">
            <v>110</v>
          </cell>
          <cell r="N168" t="str">
            <v>전선관부속자재</v>
          </cell>
          <cell r="O168" t="str">
            <v>전선관의 15%</v>
          </cell>
          <cell r="P168">
            <v>1</v>
          </cell>
          <cell r="Q168" t="str">
            <v>식</v>
          </cell>
          <cell r="W168">
            <v>306</v>
          </cell>
          <cell r="Z168" t="str">
            <v>잡재료비</v>
          </cell>
          <cell r="AA168" t="str">
            <v>배관의 5%</v>
          </cell>
          <cell r="AB168">
            <v>1</v>
          </cell>
          <cell r="AC168" t="str">
            <v>식</v>
          </cell>
          <cell r="AI168">
            <v>102</v>
          </cell>
          <cell r="AM168">
            <v>1</v>
          </cell>
          <cell r="AN168">
            <v>1</v>
          </cell>
          <cell r="AO168">
            <v>1</v>
          </cell>
          <cell r="AP168" t="str">
            <v>내선전공</v>
          </cell>
          <cell r="AQ168">
            <v>7.6999999999999999E-2</v>
          </cell>
          <cell r="BB168" t="str">
            <v>전 7-1</v>
          </cell>
          <cell r="BC168">
            <v>1</v>
          </cell>
        </row>
        <row r="169">
          <cell r="B169" t="str">
            <v>가요전선관</v>
          </cell>
          <cell r="C169" t="str">
            <v>1종 방수 36C</v>
          </cell>
          <cell r="D169">
            <v>1.1000000000000001</v>
          </cell>
          <cell r="E169" t="str">
            <v>m</v>
          </cell>
          <cell r="F169">
            <v>50</v>
          </cell>
          <cell r="G169">
            <v>4489</v>
          </cell>
          <cell r="I169">
            <v>4359</v>
          </cell>
          <cell r="K169">
            <v>0</v>
          </cell>
          <cell r="M169">
            <v>130</v>
          </cell>
          <cell r="N169" t="str">
            <v>전선관부속자재</v>
          </cell>
          <cell r="O169" t="str">
            <v>전선관의 15%</v>
          </cell>
          <cell r="P169">
            <v>1</v>
          </cell>
          <cell r="Q169" t="str">
            <v>식</v>
          </cell>
          <cell r="W169">
            <v>0</v>
          </cell>
          <cell r="Z169" t="str">
            <v>잡재료비</v>
          </cell>
          <cell r="AA169" t="str">
            <v>배관의 5%</v>
          </cell>
          <cell r="AB169">
            <v>1</v>
          </cell>
          <cell r="AC169" t="str">
            <v>식</v>
          </cell>
          <cell r="AI169">
            <v>0</v>
          </cell>
          <cell r="AM169">
            <v>1</v>
          </cell>
          <cell r="AN169">
            <v>1</v>
          </cell>
          <cell r="AO169">
            <v>1</v>
          </cell>
          <cell r="AP169" t="str">
            <v>내선전공</v>
          </cell>
          <cell r="AQ169">
            <v>9.0999999999999998E-2</v>
          </cell>
          <cell r="BB169" t="str">
            <v>전 7-1</v>
          </cell>
          <cell r="BC169">
            <v>1</v>
          </cell>
        </row>
        <row r="170">
          <cell r="B170" t="str">
            <v>가요전선관</v>
          </cell>
          <cell r="C170" t="str">
            <v>1종 방수 42C</v>
          </cell>
          <cell r="D170">
            <v>1.1000000000000001</v>
          </cell>
          <cell r="E170" t="str">
            <v>m</v>
          </cell>
          <cell r="F170">
            <v>50</v>
          </cell>
          <cell r="G170">
            <v>6414</v>
          </cell>
          <cell r="I170">
            <v>6228</v>
          </cell>
          <cell r="K170">
            <v>0</v>
          </cell>
          <cell r="M170">
            <v>186</v>
          </cell>
          <cell r="N170" t="str">
            <v>전선관부속자재</v>
          </cell>
          <cell r="O170" t="str">
            <v>전선관의 15%</v>
          </cell>
          <cell r="P170">
            <v>1</v>
          </cell>
          <cell r="Q170" t="str">
            <v>식</v>
          </cell>
          <cell r="W170">
            <v>0</v>
          </cell>
          <cell r="Z170" t="str">
            <v>잡재료비</v>
          </cell>
          <cell r="AA170" t="str">
            <v>배관의 5%</v>
          </cell>
          <cell r="AB170">
            <v>1</v>
          </cell>
          <cell r="AC170" t="str">
            <v>식</v>
          </cell>
          <cell r="AI170">
            <v>0</v>
          </cell>
          <cell r="AM170">
            <v>1</v>
          </cell>
          <cell r="AN170">
            <v>1</v>
          </cell>
          <cell r="AO170">
            <v>1</v>
          </cell>
          <cell r="AP170" t="str">
            <v>내선전공</v>
          </cell>
          <cell r="AQ170">
            <v>0.13</v>
          </cell>
          <cell r="BB170" t="str">
            <v>전 7-1</v>
          </cell>
          <cell r="BC170">
            <v>1</v>
          </cell>
        </row>
        <row r="171">
          <cell r="B171" t="str">
            <v>가요전선관</v>
          </cell>
          <cell r="C171" t="str">
            <v>1종 방수 54C</v>
          </cell>
          <cell r="D171">
            <v>1.1000000000000001</v>
          </cell>
          <cell r="E171" t="str">
            <v>m</v>
          </cell>
          <cell r="F171">
            <v>50</v>
          </cell>
          <cell r="G171">
            <v>7401</v>
          </cell>
          <cell r="I171">
            <v>7186</v>
          </cell>
          <cell r="K171">
            <v>0</v>
          </cell>
          <cell r="M171">
            <v>215</v>
          </cell>
          <cell r="N171" t="str">
            <v>전선관부속자재</v>
          </cell>
          <cell r="O171" t="str">
            <v>전선관의 15%</v>
          </cell>
          <cell r="P171">
            <v>1</v>
          </cell>
          <cell r="Q171" t="str">
            <v>식</v>
          </cell>
          <cell r="W171">
            <v>0</v>
          </cell>
          <cell r="Z171" t="str">
            <v>잡재료비</v>
          </cell>
          <cell r="AA171" t="str">
            <v>배관의 5%</v>
          </cell>
          <cell r="AB171">
            <v>1</v>
          </cell>
          <cell r="AC171" t="str">
            <v>식</v>
          </cell>
          <cell r="AI171">
            <v>0</v>
          </cell>
          <cell r="AM171">
            <v>1</v>
          </cell>
          <cell r="AN171">
            <v>1</v>
          </cell>
          <cell r="AO171">
            <v>1</v>
          </cell>
          <cell r="AP171" t="str">
            <v>내선전공</v>
          </cell>
          <cell r="AQ171">
            <v>0.15</v>
          </cell>
          <cell r="BB171" t="str">
            <v>전 7-1</v>
          </cell>
          <cell r="BC171">
            <v>1</v>
          </cell>
        </row>
        <row r="172">
          <cell r="A172">
            <v>64</v>
          </cell>
          <cell r="B172" t="str">
            <v>가요전선관</v>
          </cell>
          <cell r="C172" t="str">
            <v>1종 방수 70C</v>
          </cell>
          <cell r="D172">
            <v>1.1000000000000001</v>
          </cell>
          <cell r="E172" t="str">
            <v>m</v>
          </cell>
          <cell r="F172">
            <v>50</v>
          </cell>
          <cell r="G172">
            <v>22053</v>
          </cell>
          <cell r="I172">
            <v>7186</v>
          </cell>
          <cell r="J172">
            <v>13320</v>
          </cell>
          <cell r="K172">
            <v>14652</v>
          </cell>
          <cell r="M172">
            <v>215</v>
          </cell>
          <cell r="N172" t="str">
            <v>전선관부속자재</v>
          </cell>
          <cell r="O172" t="str">
            <v>전선관의 15%</v>
          </cell>
          <cell r="P172">
            <v>1</v>
          </cell>
          <cell r="Q172" t="str">
            <v>식</v>
          </cell>
          <cell r="W172">
            <v>2197</v>
          </cell>
          <cell r="Z172" t="str">
            <v>잡재료비</v>
          </cell>
          <cell r="AA172" t="str">
            <v>배관의 5%</v>
          </cell>
          <cell r="AB172">
            <v>1</v>
          </cell>
          <cell r="AC172" t="str">
            <v>식</v>
          </cell>
          <cell r="AI172">
            <v>732</v>
          </cell>
          <cell r="AM172">
            <v>1</v>
          </cell>
          <cell r="AN172">
            <v>1</v>
          </cell>
          <cell r="AO172">
            <v>1</v>
          </cell>
          <cell r="AP172" t="str">
            <v>내선전공</v>
          </cell>
          <cell r="AQ172">
            <v>0.15</v>
          </cell>
          <cell r="BB172" t="str">
            <v>전 7-1</v>
          </cell>
          <cell r="BC172">
            <v>1</v>
          </cell>
        </row>
        <row r="173">
          <cell r="B173" t="str">
            <v>가요전선관</v>
          </cell>
          <cell r="C173" t="str">
            <v>1종 방수 82C</v>
          </cell>
          <cell r="D173">
            <v>1.1000000000000001</v>
          </cell>
          <cell r="E173" t="str">
            <v>m</v>
          </cell>
          <cell r="F173">
            <v>50</v>
          </cell>
          <cell r="G173">
            <v>7401</v>
          </cell>
          <cell r="I173">
            <v>7186</v>
          </cell>
          <cell r="K173">
            <v>0</v>
          </cell>
          <cell r="M173">
            <v>215</v>
          </cell>
          <cell r="N173" t="str">
            <v>전선관부속자재</v>
          </cell>
          <cell r="O173" t="str">
            <v>전선관의 15%</v>
          </cell>
          <cell r="P173">
            <v>1</v>
          </cell>
          <cell r="Q173" t="str">
            <v>식</v>
          </cell>
          <cell r="W173">
            <v>0</v>
          </cell>
          <cell r="Z173" t="str">
            <v>잡재료비</v>
          </cell>
          <cell r="AA173" t="str">
            <v>배관의 5%</v>
          </cell>
          <cell r="AB173">
            <v>1</v>
          </cell>
          <cell r="AC173" t="str">
            <v>식</v>
          </cell>
          <cell r="AI173">
            <v>0</v>
          </cell>
          <cell r="AM173">
            <v>1</v>
          </cell>
          <cell r="AN173">
            <v>1</v>
          </cell>
          <cell r="AO173">
            <v>1</v>
          </cell>
          <cell r="AP173" t="str">
            <v>내선전공</v>
          </cell>
          <cell r="AQ173">
            <v>0.15</v>
          </cell>
          <cell r="BB173" t="str">
            <v>전 7-1</v>
          </cell>
          <cell r="BC173">
            <v>1</v>
          </cell>
        </row>
        <row r="174">
          <cell r="A174">
            <v>65</v>
          </cell>
          <cell r="B174" t="str">
            <v>가요전선관</v>
          </cell>
          <cell r="C174" t="str">
            <v>1종 방수 104C</v>
          </cell>
          <cell r="D174">
            <v>1.1000000000000001</v>
          </cell>
          <cell r="E174" t="str">
            <v>m</v>
          </cell>
          <cell r="F174">
            <v>50</v>
          </cell>
          <cell r="G174">
            <v>36353</v>
          </cell>
          <cell r="I174">
            <v>7186</v>
          </cell>
          <cell r="J174">
            <v>26320</v>
          </cell>
          <cell r="K174">
            <v>28952</v>
          </cell>
          <cell r="M174">
            <v>215</v>
          </cell>
          <cell r="N174" t="str">
            <v>전선관부속자재</v>
          </cell>
          <cell r="O174" t="str">
            <v>전선관의 15%</v>
          </cell>
          <cell r="P174">
            <v>1</v>
          </cell>
          <cell r="Q174" t="str">
            <v>식</v>
          </cell>
          <cell r="W174">
            <v>4342</v>
          </cell>
          <cell r="Z174" t="str">
            <v>잡재료비</v>
          </cell>
          <cell r="AA174" t="str">
            <v>배관의 5%</v>
          </cell>
          <cell r="AB174">
            <v>1</v>
          </cell>
          <cell r="AC174" t="str">
            <v>식</v>
          </cell>
          <cell r="AI174">
            <v>1447</v>
          </cell>
          <cell r="AM174">
            <v>1</v>
          </cell>
          <cell r="AN174">
            <v>1</v>
          </cell>
          <cell r="AO174">
            <v>1</v>
          </cell>
          <cell r="AP174" t="str">
            <v>내선전공</v>
          </cell>
          <cell r="AQ174">
            <v>0.15</v>
          </cell>
          <cell r="BB174" t="str">
            <v>전 7-1</v>
          </cell>
          <cell r="BC174">
            <v>1</v>
          </cell>
        </row>
        <row r="175">
          <cell r="A175">
            <v>66</v>
          </cell>
          <cell r="B175" t="str">
            <v>가요전선관</v>
          </cell>
          <cell r="C175" t="str">
            <v>1종 비방수 16C</v>
          </cell>
          <cell r="D175">
            <v>1.1000000000000001</v>
          </cell>
          <cell r="E175" t="str">
            <v>m</v>
          </cell>
          <cell r="F175">
            <v>50</v>
          </cell>
          <cell r="G175">
            <v>3110</v>
          </cell>
          <cell r="I175">
            <v>2347</v>
          </cell>
          <cell r="J175">
            <v>630</v>
          </cell>
          <cell r="K175">
            <v>693</v>
          </cell>
          <cell r="M175">
            <v>70</v>
          </cell>
          <cell r="N175" t="str">
            <v>전선관부속자재</v>
          </cell>
          <cell r="O175" t="str">
            <v>전선관의 15%</v>
          </cell>
          <cell r="P175">
            <v>1</v>
          </cell>
          <cell r="Q175" t="str">
            <v>식</v>
          </cell>
          <cell r="W175">
            <v>103</v>
          </cell>
          <cell r="Z175" t="str">
            <v>잡재료비</v>
          </cell>
          <cell r="AA175" t="str">
            <v>배관의 5%</v>
          </cell>
          <cell r="AB175">
            <v>1</v>
          </cell>
          <cell r="AC175" t="str">
            <v>식</v>
          </cell>
          <cell r="AI175">
            <v>34</v>
          </cell>
          <cell r="AM175">
            <v>1</v>
          </cell>
          <cell r="AN175">
            <v>1</v>
          </cell>
          <cell r="AO175">
            <v>1</v>
          </cell>
          <cell r="AP175" t="str">
            <v>내선전공</v>
          </cell>
          <cell r="AQ175">
            <v>4.9000000000000002E-2</v>
          </cell>
          <cell r="BB175" t="str">
            <v>전 7-1</v>
          </cell>
          <cell r="BC175">
            <v>1</v>
          </cell>
        </row>
        <row r="176">
          <cell r="A176">
            <v>67</v>
          </cell>
          <cell r="B176" t="str">
            <v>가요전선관</v>
          </cell>
          <cell r="C176" t="str">
            <v>1종 비방수 22C</v>
          </cell>
          <cell r="D176">
            <v>1.1000000000000001</v>
          </cell>
          <cell r="E176" t="str">
            <v>m</v>
          </cell>
          <cell r="F176">
            <v>50</v>
          </cell>
          <cell r="G176">
            <v>4010</v>
          </cell>
          <cell r="I176">
            <v>3018</v>
          </cell>
          <cell r="J176">
            <v>820</v>
          </cell>
          <cell r="K176">
            <v>902</v>
          </cell>
          <cell r="M176">
            <v>90</v>
          </cell>
          <cell r="N176" t="str">
            <v>전선관부속자재</v>
          </cell>
          <cell r="O176" t="str">
            <v>전선관의 15%</v>
          </cell>
          <cell r="P176">
            <v>1</v>
          </cell>
          <cell r="Q176" t="str">
            <v>식</v>
          </cell>
          <cell r="W176">
            <v>135</v>
          </cell>
          <cell r="Z176" t="str">
            <v>잡재료비</v>
          </cell>
          <cell r="AA176" t="str">
            <v>배관의 5%</v>
          </cell>
          <cell r="AB176">
            <v>1</v>
          </cell>
          <cell r="AC176" t="str">
            <v>식</v>
          </cell>
          <cell r="AI176">
            <v>45</v>
          </cell>
          <cell r="AM176">
            <v>1</v>
          </cell>
          <cell r="AN176">
            <v>1</v>
          </cell>
          <cell r="AO176">
            <v>1</v>
          </cell>
          <cell r="AP176" t="str">
            <v>내선전공</v>
          </cell>
          <cell r="AQ176">
            <v>6.3E-2</v>
          </cell>
          <cell r="BB176" t="str">
            <v>전 7-1</v>
          </cell>
          <cell r="BC176">
            <v>1</v>
          </cell>
        </row>
        <row r="177">
          <cell r="A177">
            <v>68</v>
          </cell>
          <cell r="B177" t="str">
            <v>전선관</v>
          </cell>
          <cell r="C177" t="str">
            <v>HI-PVC 16C</v>
          </cell>
          <cell r="D177">
            <v>1.1000000000000001</v>
          </cell>
          <cell r="E177" t="str">
            <v>m</v>
          </cell>
          <cell r="F177">
            <v>50</v>
          </cell>
          <cell r="G177">
            <v>2760</v>
          </cell>
          <cell r="I177">
            <v>2395</v>
          </cell>
          <cell r="J177">
            <v>268</v>
          </cell>
          <cell r="K177">
            <v>294</v>
          </cell>
          <cell r="M177">
            <v>71</v>
          </cell>
          <cell r="N177" t="str">
            <v>전선관부속자재</v>
          </cell>
          <cell r="O177" t="str">
            <v>전선관의 15%</v>
          </cell>
          <cell r="P177">
            <v>1</v>
          </cell>
          <cell r="Q177" t="str">
            <v>식</v>
          </cell>
          <cell r="W177">
            <v>44</v>
          </cell>
          <cell r="Z177" t="str">
            <v>잡재료비</v>
          </cell>
          <cell r="AA177" t="str">
            <v>배관의 5%</v>
          </cell>
          <cell r="AB177">
            <v>1</v>
          </cell>
          <cell r="AC177" t="str">
            <v>식</v>
          </cell>
          <cell r="AI177">
            <v>14</v>
          </cell>
          <cell r="AM177">
            <v>1</v>
          </cell>
          <cell r="AN177">
            <v>1</v>
          </cell>
          <cell r="AO177">
            <v>1</v>
          </cell>
          <cell r="AP177" t="str">
            <v>내선전공</v>
          </cell>
          <cell r="AQ177">
            <v>0.05</v>
          </cell>
          <cell r="BB177" t="str">
            <v>전 7-1</v>
          </cell>
          <cell r="BC177">
            <v>1</v>
          </cell>
        </row>
        <row r="178">
          <cell r="B178" t="str">
            <v>전선관</v>
          </cell>
          <cell r="C178" t="str">
            <v>HI-PVC 22C</v>
          </cell>
          <cell r="D178">
            <v>1.1000000000000001</v>
          </cell>
          <cell r="E178" t="str">
            <v>m</v>
          </cell>
          <cell r="F178">
            <v>50</v>
          </cell>
          <cell r="G178">
            <v>2960</v>
          </cell>
          <cell r="I178">
            <v>2874</v>
          </cell>
          <cell r="K178">
            <v>0</v>
          </cell>
          <cell r="M178">
            <v>86</v>
          </cell>
          <cell r="N178" t="str">
            <v>전선관부속자재</v>
          </cell>
          <cell r="O178" t="str">
            <v>전선관의 15%</v>
          </cell>
          <cell r="P178">
            <v>1</v>
          </cell>
          <cell r="Q178" t="str">
            <v>식</v>
          </cell>
          <cell r="W178">
            <v>0</v>
          </cell>
          <cell r="Z178" t="str">
            <v>잡재료비</v>
          </cell>
          <cell r="AA178" t="str">
            <v>배관의 5%</v>
          </cell>
          <cell r="AB178">
            <v>1</v>
          </cell>
          <cell r="AC178" t="str">
            <v>식</v>
          </cell>
          <cell r="AI178">
            <v>0</v>
          </cell>
          <cell r="AM178">
            <v>1</v>
          </cell>
          <cell r="AN178">
            <v>1</v>
          </cell>
          <cell r="AO178">
            <v>1</v>
          </cell>
          <cell r="AP178" t="str">
            <v>내선전공</v>
          </cell>
          <cell r="AQ178">
            <v>0.06</v>
          </cell>
          <cell r="BB178" t="str">
            <v>전 7-1</v>
          </cell>
          <cell r="BC178">
            <v>1</v>
          </cell>
        </row>
        <row r="179">
          <cell r="A179">
            <v>69</v>
          </cell>
          <cell r="B179" t="str">
            <v>전선관</v>
          </cell>
          <cell r="C179" t="str">
            <v>HI-PVC 28C</v>
          </cell>
          <cell r="D179">
            <v>1.1000000000000001</v>
          </cell>
          <cell r="E179" t="str">
            <v>m</v>
          </cell>
          <cell r="F179">
            <v>50</v>
          </cell>
          <cell r="G179">
            <v>4632</v>
          </cell>
          <cell r="I179">
            <v>3832</v>
          </cell>
          <cell r="J179">
            <v>624</v>
          </cell>
          <cell r="K179">
            <v>686</v>
          </cell>
          <cell r="M179">
            <v>114</v>
          </cell>
          <cell r="N179" t="str">
            <v>전선관부속자재</v>
          </cell>
          <cell r="O179" t="str">
            <v>전선관의 15%</v>
          </cell>
          <cell r="P179">
            <v>1</v>
          </cell>
          <cell r="Q179" t="str">
            <v>식</v>
          </cell>
          <cell r="W179">
            <v>102</v>
          </cell>
          <cell r="Z179" t="str">
            <v>잡재료비</v>
          </cell>
          <cell r="AA179" t="str">
            <v>배관의 5%</v>
          </cell>
          <cell r="AB179">
            <v>1</v>
          </cell>
          <cell r="AC179" t="str">
            <v>식</v>
          </cell>
          <cell r="AI179">
            <v>34</v>
          </cell>
          <cell r="AM179">
            <v>1</v>
          </cell>
          <cell r="AN179">
            <v>1</v>
          </cell>
          <cell r="AO179">
            <v>1</v>
          </cell>
          <cell r="AP179" t="str">
            <v>내선전공</v>
          </cell>
          <cell r="AQ179">
            <v>0.08</v>
          </cell>
          <cell r="BB179" t="str">
            <v>전 7-1</v>
          </cell>
          <cell r="BC179">
            <v>1</v>
          </cell>
        </row>
        <row r="180">
          <cell r="A180">
            <v>70</v>
          </cell>
          <cell r="B180" t="str">
            <v>전선관</v>
          </cell>
          <cell r="C180" t="str">
            <v>HI-PVC 36C</v>
          </cell>
          <cell r="D180">
            <v>1.1000000000000001</v>
          </cell>
          <cell r="E180" t="str">
            <v>m</v>
          </cell>
          <cell r="F180">
            <v>50</v>
          </cell>
          <cell r="G180">
            <v>5927</v>
          </cell>
          <cell r="I180">
            <v>4791</v>
          </cell>
          <cell r="J180">
            <v>903</v>
          </cell>
          <cell r="K180">
            <v>993</v>
          </cell>
          <cell r="M180">
            <v>143</v>
          </cell>
          <cell r="N180" t="str">
            <v>전선관부속자재</v>
          </cell>
          <cell r="O180" t="str">
            <v>전선관의 15%</v>
          </cell>
          <cell r="P180">
            <v>1</v>
          </cell>
          <cell r="Q180" t="str">
            <v>식</v>
          </cell>
          <cell r="W180">
            <v>148</v>
          </cell>
          <cell r="Z180" t="str">
            <v>잡재료비</v>
          </cell>
          <cell r="AA180" t="str">
            <v>배관의 5%</v>
          </cell>
          <cell r="AB180">
            <v>1</v>
          </cell>
          <cell r="AC180" t="str">
            <v>식</v>
          </cell>
          <cell r="AI180">
            <v>49</v>
          </cell>
          <cell r="AM180">
            <v>1</v>
          </cell>
          <cell r="AN180">
            <v>1</v>
          </cell>
          <cell r="AO180">
            <v>1</v>
          </cell>
          <cell r="AP180" t="str">
            <v>내선전공</v>
          </cell>
          <cell r="AQ180">
            <v>0.1</v>
          </cell>
          <cell r="BB180" t="str">
            <v>전 7-1</v>
          </cell>
          <cell r="BC180">
            <v>1</v>
          </cell>
        </row>
        <row r="181">
          <cell r="B181" t="str">
            <v>전선관</v>
          </cell>
          <cell r="C181" t="str">
            <v>HI-PVC 42C</v>
          </cell>
          <cell r="D181">
            <v>1.1000000000000001</v>
          </cell>
          <cell r="E181" t="str">
            <v>m</v>
          </cell>
          <cell r="F181">
            <v>50</v>
          </cell>
          <cell r="G181">
            <v>6414</v>
          </cell>
          <cell r="I181">
            <v>6228</v>
          </cell>
          <cell r="K181">
            <v>0</v>
          </cell>
          <cell r="M181">
            <v>186</v>
          </cell>
          <cell r="N181" t="str">
            <v>전선관부속자재</v>
          </cell>
          <cell r="O181" t="str">
            <v>전선관의 15%</v>
          </cell>
          <cell r="P181">
            <v>1</v>
          </cell>
          <cell r="Q181" t="str">
            <v>식</v>
          </cell>
          <cell r="W181">
            <v>0</v>
          </cell>
          <cell r="Z181" t="str">
            <v>잡재료비</v>
          </cell>
          <cell r="AA181" t="str">
            <v>배관의 5%</v>
          </cell>
          <cell r="AB181">
            <v>1</v>
          </cell>
          <cell r="AC181" t="str">
            <v>식</v>
          </cell>
          <cell r="AI181">
            <v>0</v>
          </cell>
          <cell r="AM181">
            <v>1</v>
          </cell>
          <cell r="AN181">
            <v>1</v>
          </cell>
          <cell r="AO181">
            <v>1</v>
          </cell>
          <cell r="AP181" t="str">
            <v>내선전공</v>
          </cell>
          <cell r="AQ181">
            <v>0.13</v>
          </cell>
          <cell r="BB181" t="str">
            <v>전 7-1</v>
          </cell>
          <cell r="BC181">
            <v>1</v>
          </cell>
        </row>
        <row r="182">
          <cell r="B182" t="str">
            <v>전선관</v>
          </cell>
          <cell r="C182" t="str">
            <v>HI-PVC 54C</v>
          </cell>
          <cell r="D182">
            <v>1.1000000000000001</v>
          </cell>
          <cell r="E182" t="str">
            <v>m</v>
          </cell>
          <cell r="F182">
            <v>50</v>
          </cell>
          <cell r="G182">
            <v>9376</v>
          </cell>
          <cell r="I182">
            <v>9103</v>
          </cell>
          <cell r="K182">
            <v>0</v>
          </cell>
          <cell r="M182">
            <v>273</v>
          </cell>
          <cell r="N182" t="str">
            <v>전선관부속자재</v>
          </cell>
          <cell r="O182" t="str">
            <v>전선관의 15%</v>
          </cell>
          <cell r="P182">
            <v>1</v>
          </cell>
          <cell r="Q182" t="str">
            <v>식</v>
          </cell>
          <cell r="W182">
            <v>0</v>
          </cell>
          <cell r="Z182" t="str">
            <v>잡재료비</v>
          </cell>
          <cell r="AA182" t="str">
            <v>배관의 5%</v>
          </cell>
          <cell r="AB182">
            <v>1</v>
          </cell>
          <cell r="AC182" t="str">
            <v>식</v>
          </cell>
          <cell r="AI182">
            <v>0</v>
          </cell>
          <cell r="AM182">
            <v>1</v>
          </cell>
          <cell r="AN182">
            <v>1</v>
          </cell>
          <cell r="AO182">
            <v>1</v>
          </cell>
          <cell r="AP182" t="str">
            <v>내선전공</v>
          </cell>
          <cell r="AQ182">
            <v>0.19</v>
          </cell>
          <cell r="BB182" t="str">
            <v>전 7-1</v>
          </cell>
          <cell r="BC182">
            <v>1</v>
          </cell>
        </row>
        <row r="183">
          <cell r="B183" t="str">
            <v>전선관</v>
          </cell>
          <cell r="C183" t="str">
            <v>HI-PVC 70C</v>
          </cell>
          <cell r="D183">
            <v>1.1000000000000001</v>
          </cell>
          <cell r="E183" t="str">
            <v>m</v>
          </cell>
          <cell r="F183">
            <v>50</v>
          </cell>
          <cell r="G183">
            <v>13817</v>
          </cell>
          <cell r="I183">
            <v>13415</v>
          </cell>
          <cell r="K183">
            <v>0</v>
          </cell>
          <cell r="M183">
            <v>402</v>
          </cell>
          <cell r="N183" t="str">
            <v>전선관부속자재</v>
          </cell>
          <cell r="O183" t="str">
            <v>전선관의 15%</v>
          </cell>
          <cell r="P183">
            <v>1</v>
          </cell>
          <cell r="Q183" t="str">
            <v>식</v>
          </cell>
          <cell r="W183">
            <v>0</v>
          </cell>
          <cell r="Z183" t="str">
            <v>잡재료비</v>
          </cell>
          <cell r="AA183" t="str">
            <v>배관의 5%</v>
          </cell>
          <cell r="AB183">
            <v>1</v>
          </cell>
          <cell r="AC183" t="str">
            <v>식</v>
          </cell>
          <cell r="AI183">
            <v>0</v>
          </cell>
          <cell r="AM183">
            <v>1</v>
          </cell>
          <cell r="AN183">
            <v>1</v>
          </cell>
          <cell r="AO183">
            <v>1</v>
          </cell>
          <cell r="AP183" t="str">
            <v>내선전공</v>
          </cell>
          <cell r="AQ183">
            <v>0.28000000000000003</v>
          </cell>
          <cell r="BB183" t="str">
            <v>전 7-1</v>
          </cell>
          <cell r="BC183">
            <v>1</v>
          </cell>
        </row>
        <row r="184">
          <cell r="B184" t="str">
            <v>전선관</v>
          </cell>
          <cell r="C184" t="str">
            <v>HI-PVC 82C</v>
          </cell>
          <cell r="D184">
            <v>1.1000000000000001</v>
          </cell>
          <cell r="E184" t="str">
            <v>m</v>
          </cell>
          <cell r="F184">
            <v>50</v>
          </cell>
          <cell r="G184">
            <v>18258</v>
          </cell>
          <cell r="I184">
            <v>17727</v>
          </cell>
          <cell r="K184">
            <v>0</v>
          </cell>
          <cell r="M184">
            <v>531</v>
          </cell>
          <cell r="N184" t="str">
            <v>전선관부속자재</v>
          </cell>
          <cell r="O184" t="str">
            <v>전선관의 15%</v>
          </cell>
          <cell r="P184">
            <v>1</v>
          </cell>
          <cell r="Q184" t="str">
            <v>식</v>
          </cell>
          <cell r="W184">
            <v>0</v>
          </cell>
          <cell r="Z184" t="str">
            <v>잡재료비</v>
          </cell>
          <cell r="AA184" t="str">
            <v>배관의 5%</v>
          </cell>
          <cell r="AB184">
            <v>1</v>
          </cell>
          <cell r="AC184" t="str">
            <v>식</v>
          </cell>
          <cell r="AI184">
            <v>0</v>
          </cell>
          <cell r="AM184">
            <v>1</v>
          </cell>
          <cell r="AN184">
            <v>1</v>
          </cell>
          <cell r="AO184">
            <v>1</v>
          </cell>
          <cell r="AP184" t="str">
            <v>내선전공</v>
          </cell>
          <cell r="AQ184">
            <v>0.37</v>
          </cell>
          <cell r="BB184" t="str">
            <v>전 7-1</v>
          </cell>
          <cell r="BC184">
            <v>1</v>
          </cell>
        </row>
        <row r="185">
          <cell r="B185" t="str">
            <v>전선관</v>
          </cell>
          <cell r="C185" t="str">
            <v>HI-PVC 104C</v>
          </cell>
          <cell r="D185">
            <v>1.1000000000000001</v>
          </cell>
          <cell r="E185" t="str">
            <v>m</v>
          </cell>
          <cell r="F185">
            <v>50</v>
          </cell>
          <cell r="G185">
            <v>22700</v>
          </cell>
          <cell r="I185">
            <v>22039</v>
          </cell>
          <cell r="K185">
            <v>0</v>
          </cell>
          <cell r="M185">
            <v>661</v>
          </cell>
          <cell r="N185" t="str">
            <v>전선관부속자재</v>
          </cell>
          <cell r="O185" t="str">
            <v>전선관의 15%</v>
          </cell>
          <cell r="P185">
            <v>1</v>
          </cell>
          <cell r="Q185" t="str">
            <v>식</v>
          </cell>
          <cell r="W185">
            <v>0</v>
          </cell>
          <cell r="Z185" t="str">
            <v>잡재료비</v>
          </cell>
          <cell r="AA185" t="str">
            <v>배관의 5%</v>
          </cell>
          <cell r="AB185">
            <v>1</v>
          </cell>
          <cell r="AC185" t="str">
            <v>식</v>
          </cell>
          <cell r="AI185">
            <v>0</v>
          </cell>
          <cell r="AM185">
            <v>1</v>
          </cell>
          <cell r="AN185">
            <v>1</v>
          </cell>
          <cell r="AO185">
            <v>1</v>
          </cell>
          <cell r="AP185" t="str">
            <v>내선전공</v>
          </cell>
          <cell r="AQ185">
            <v>0.46</v>
          </cell>
          <cell r="BB185" t="str">
            <v>전 7-1</v>
          </cell>
          <cell r="BC185">
            <v>1</v>
          </cell>
        </row>
        <row r="186">
          <cell r="B186" t="str">
            <v>전선관</v>
          </cell>
          <cell r="C186" t="str">
            <v>PE 16C</v>
          </cell>
          <cell r="D186">
            <v>1.1000000000000001</v>
          </cell>
          <cell r="E186" t="str">
            <v>m</v>
          </cell>
          <cell r="F186">
            <v>50</v>
          </cell>
          <cell r="G186">
            <v>1726</v>
          </cell>
          <cell r="I186">
            <v>1676</v>
          </cell>
          <cell r="K186">
            <v>0</v>
          </cell>
          <cell r="M186">
            <v>50</v>
          </cell>
          <cell r="N186" t="str">
            <v>전선관부속자재</v>
          </cell>
          <cell r="O186" t="str">
            <v>전선관의 15%</v>
          </cell>
          <cell r="P186">
            <v>1</v>
          </cell>
          <cell r="Q186" t="str">
            <v>식</v>
          </cell>
          <cell r="W186">
            <v>0</v>
          </cell>
          <cell r="Z186" t="str">
            <v>잡재료비</v>
          </cell>
          <cell r="AA186" t="str">
            <v>배관의 5%</v>
          </cell>
          <cell r="AB186">
            <v>1</v>
          </cell>
          <cell r="AC186" t="str">
            <v>식</v>
          </cell>
          <cell r="AI186">
            <v>0</v>
          </cell>
          <cell r="AM186">
            <v>1</v>
          </cell>
          <cell r="AN186">
            <v>0.7</v>
          </cell>
          <cell r="AO186">
            <v>0.7</v>
          </cell>
          <cell r="AP186" t="str">
            <v>내선전공</v>
          </cell>
          <cell r="AQ186">
            <v>0.05</v>
          </cell>
          <cell r="BB186" t="str">
            <v>전 7-1</v>
          </cell>
          <cell r="BC186">
            <v>1</v>
          </cell>
        </row>
        <row r="187">
          <cell r="B187" t="str">
            <v>전선관</v>
          </cell>
          <cell r="C187" t="str">
            <v>PE 22C</v>
          </cell>
          <cell r="D187">
            <v>1.1000000000000001</v>
          </cell>
          <cell r="E187" t="str">
            <v>m</v>
          </cell>
          <cell r="F187">
            <v>50</v>
          </cell>
          <cell r="G187">
            <v>2072</v>
          </cell>
          <cell r="I187">
            <v>2012</v>
          </cell>
          <cell r="K187">
            <v>0</v>
          </cell>
          <cell r="M187">
            <v>60</v>
          </cell>
          <cell r="N187" t="str">
            <v>전선관부속자재</v>
          </cell>
          <cell r="O187" t="str">
            <v>전선관의 15%</v>
          </cell>
          <cell r="P187">
            <v>1</v>
          </cell>
          <cell r="Q187" t="str">
            <v>식</v>
          </cell>
          <cell r="W187">
            <v>0</v>
          </cell>
          <cell r="Z187" t="str">
            <v>잡재료비</v>
          </cell>
          <cell r="AA187" t="str">
            <v>배관의 5%</v>
          </cell>
          <cell r="AB187">
            <v>1</v>
          </cell>
          <cell r="AC187" t="str">
            <v>식</v>
          </cell>
          <cell r="AI187">
            <v>0</v>
          </cell>
          <cell r="AM187">
            <v>1</v>
          </cell>
          <cell r="AN187">
            <v>0.7</v>
          </cell>
          <cell r="AO187">
            <v>0.7</v>
          </cell>
          <cell r="AP187" t="str">
            <v>내선전공</v>
          </cell>
          <cell r="AQ187">
            <v>0.06</v>
          </cell>
          <cell r="BB187" t="str">
            <v>전 7-1</v>
          </cell>
          <cell r="BC187">
            <v>1</v>
          </cell>
        </row>
        <row r="188">
          <cell r="B188" t="str">
            <v>전선관</v>
          </cell>
          <cell r="C188" t="str">
            <v>PE 28C</v>
          </cell>
          <cell r="D188">
            <v>1.1000000000000001</v>
          </cell>
          <cell r="E188" t="str">
            <v>m</v>
          </cell>
          <cell r="F188">
            <v>50</v>
          </cell>
          <cell r="G188">
            <v>2763</v>
          </cell>
          <cell r="I188">
            <v>2683</v>
          </cell>
          <cell r="K188">
            <v>0</v>
          </cell>
          <cell r="M188">
            <v>80</v>
          </cell>
          <cell r="N188" t="str">
            <v>전선관부속자재</v>
          </cell>
          <cell r="O188" t="str">
            <v>전선관의 15%</v>
          </cell>
          <cell r="P188">
            <v>1</v>
          </cell>
          <cell r="Q188" t="str">
            <v>식</v>
          </cell>
          <cell r="W188">
            <v>0</v>
          </cell>
          <cell r="Z188" t="str">
            <v>잡재료비</v>
          </cell>
          <cell r="AA188" t="str">
            <v>배관의 5%</v>
          </cell>
          <cell r="AB188">
            <v>1</v>
          </cell>
          <cell r="AC188" t="str">
            <v>식</v>
          </cell>
          <cell r="AI188">
            <v>0</v>
          </cell>
          <cell r="AM188">
            <v>1</v>
          </cell>
          <cell r="AN188">
            <v>0.7</v>
          </cell>
          <cell r="AO188">
            <v>0.7</v>
          </cell>
          <cell r="AP188" t="str">
            <v>내선전공</v>
          </cell>
          <cell r="AQ188">
            <v>0.08</v>
          </cell>
          <cell r="BB188" t="str">
            <v>전 7-1</v>
          </cell>
          <cell r="BC188">
            <v>1</v>
          </cell>
        </row>
        <row r="189">
          <cell r="B189" t="str">
            <v>전선관</v>
          </cell>
          <cell r="C189" t="str">
            <v>PE 36C</v>
          </cell>
          <cell r="D189">
            <v>1.1000000000000001</v>
          </cell>
          <cell r="E189" t="str">
            <v>m</v>
          </cell>
          <cell r="F189">
            <v>50</v>
          </cell>
          <cell r="G189">
            <v>3453</v>
          </cell>
          <cell r="I189">
            <v>3353</v>
          </cell>
          <cell r="K189">
            <v>0</v>
          </cell>
          <cell r="M189">
            <v>100</v>
          </cell>
          <cell r="N189" t="str">
            <v>전선관부속자재</v>
          </cell>
          <cell r="O189" t="str">
            <v>전선관의 15%</v>
          </cell>
          <cell r="P189">
            <v>1</v>
          </cell>
          <cell r="Q189" t="str">
            <v>식</v>
          </cell>
          <cell r="W189">
            <v>0</v>
          </cell>
          <cell r="Z189" t="str">
            <v>잡재료비</v>
          </cell>
          <cell r="AA189" t="str">
            <v>배관의 5%</v>
          </cell>
          <cell r="AB189">
            <v>1</v>
          </cell>
          <cell r="AC189" t="str">
            <v>식</v>
          </cell>
          <cell r="AI189">
            <v>0</v>
          </cell>
          <cell r="AM189">
            <v>1</v>
          </cell>
          <cell r="AN189">
            <v>0.7</v>
          </cell>
          <cell r="AO189">
            <v>0.7</v>
          </cell>
          <cell r="AP189" t="str">
            <v>내선전공</v>
          </cell>
          <cell r="AQ189">
            <v>0.1</v>
          </cell>
          <cell r="BB189" t="str">
            <v>전 7-1</v>
          </cell>
          <cell r="BC189">
            <v>1</v>
          </cell>
        </row>
        <row r="190">
          <cell r="B190" t="str">
            <v>전선관</v>
          </cell>
          <cell r="C190" t="str">
            <v>PE 42C</v>
          </cell>
          <cell r="D190">
            <v>1.1000000000000001</v>
          </cell>
          <cell r="E190" t="str">
            <v>m</v>
          </cell>
          <cell r="F190">
            <v>50</v>
          </cell>
          <cell r="G190">
            <v>4489</v>
          </cell>
          <cell r="I190">
            <v>4359</v>
          </cell>
          <cell r="K190">
            <v>0</v>
          </cell>
          <cell r="M190">
            <v>130</v>
          </cell>
          <cell r="N190" t="str">
            <v>전선관부속자재</v>
          </cell>
          <cell r="O190" t="str">
            <v>전선관의 15%</v>
          </cell>
          <cell r="P190">
            <v>1</v>
          </cell>
          <cell r="Q190" t="str">
            <v>식</v>
          </cell>
          <cell r="W190">
            <v>0</v>
          </cell>
          <cell r="Z190" t="str">
            <v>잡재료비</v>
          </cell>
          <cell r="AA190" t="str">
            <v>배관의 5%</v>
          </cell>
          <cell r="AB190">
            <v>1</v>
          </cell>
          <cell r="AC190" t="str">
            <v>식</v>
          </cell>
          <cell r="AI190">
            <v>0</v>
          </cell>
          <cell r="AM190">
            <v>1</v>
          </cell>
          <cell r="AN190">
            <v>0.7</v>
          </cell>
          <cell r="AO190">
            <v>0.7</v>
          </cell>
          <cell r="AP190" t="str">
            <v>내선전공</v>
          </cell>
          <cell r="AQ190">
            <v>0.13</v>
          </cell>
          <cell r="BB190" t="str">
            <v>전 7-1</v>
          </cell>
          <cell r="BC190">
            <v>1</v>
          </cell>
        </row>
        <row r="191">
          <cell r="B191" t="str">
            <v>전선관</v>
          </cell>
          <cell r="C191" t="str">
            <v>PE 54C</v>
          </cell>
          <cell r="D191">
            <v>1.1000000000000001</v>
          </cell>
          <cell r="E191" t="str">
            <v>m</v>
          </cell>
          <cell r="F191">
            <v>50</v>
          </cell>
          <cell r="G191">
            <v>6563</v>
          </cell>
          <cell r="I191">
            <v>6372</v>
          </cell>
          <cell r="K191">
            <v>0</v>
          </cell>
          <cell r="M191">
            <v>191</v>
          </cell>
          <cell r="N191" t="str">
            <v>전선관부속자재</v>
          </cell>
          <cell r="O191" t="str">
            <v>전선관의 15%</v>
          </cell>
          <cell r="P191">
            <v>1</v>
          </cell>
          <cell r="Q191" t="str">
            <v>식</v>
          </cell>
          <cell r="W191">
            <v>0</v>
          </cell>
          <cell r="Z191" t="str">
            <v>잡재료비</v>
          </cell>
          <cell r="AA191" t="str">
            <v>배관의 5%</v>
          </cell>
          <cell r="AB191">
            <v>1</v>
          </cell>
          <cell r="AC191" t="str">
            <v>식</v>
          </cell>
          <cell r="AI191">
            <v>0</v>
          </cell>
          <cell r="AM191">
            <v>1</v>
          </cell>
          <cell r="AN191">
            <v>0.7</v>
          </cell>
          <cell r="AO191">
            <v>0.7</v>
          </cell>
          <cell r="AP191" t="str">
            <v>내선전공</v>
          </cell>
          <cell r="AQ191">
            <v>0.19</v>
          </cell>
          <cell r="BB191" t="str">
            <v>전 7-1</v>
          </cell>
          <cell r="BC191">
            <v>1</v>
          </cell>
        </row>
        <row r="192">
          <cell r="B192" t="str">
            <v>전선관</v>
          </cell>
          <cell r="C192" t="str">
            <v>PE 70C</v>
          </cell>
          <cell r="D192">
            <v>1.1000000000000001</v>
          </cell>
          <cell r="E192" t="str">
            <v>m</v>
          </cell>
          <cell r="F192">
            <v>50</v>
          </cell>
          <cell r="G192">
            <v>9671</v>
          </cell>
          <cell r="I192">
            <v>9390</v>
          </cell>
          <cell r="K192">
            <v>0</v>
          </cell>
          <cell r="M192">
            <v>281</v>
          </cell>
          <cell r="N192" t="str">
            <v>전선관부속자재</v>
          </cell>
          <cell r="O192" t="str">
            <v>전선관의 15%</v>
          </cell>
          <cell r="P192">
            <v>1</v>
          </cell>
          <cell r="Q192" t="str">
            <v>식</v>
          </cell>
          <cell r="W192">
            <v>0</v>
          </cell>
          <cell r="Z192" t="str">
            <v>잡재료비</v>
          </cell>
          <cell r="AA192" t="str">
            <v>배관의 5%</v>
          </cell>
          <cell r="AB192">
            <v>1</v>
          </cell>
          <cell r="AC192" t="str">
            <v>식</v>
          </cell>
          <cell r="AI192">
            <v>0</v>
          </cell>
          <cell r="AM192">
            <v>1</v>
          </cell>
          <cell r="AN192">
            <v>0.7</v>
          </cell>
          <cell r="AO192">
            <v>0.7</v>
          </cell>
          <cell r="AP192" t="str">
            <v>내선전공</v>
          </cell>
          <cell r="AQ192">
            <v>0.28000000000000003</v>
          </cell>
          <cell r="BB192" t="str">
            <v>전 7-1</v>
          </cell>
          <cell r="BC192">
            <v>1</v>
          </cell>
        </row>
        <row r="193">
          <cell r="B193" t="str">
            <v>전선관</v>
          </cell>
          <cell r="C193" t="str">
            <v>PE 82C</v>
          </cell>
          <cell r="D193">
            <v>1.1000000000000001</v>
          </cell>
          <cell r="E193" t="str">
            <v>m</v>
          </cell>
          <cell r="F193">
            <v>50</v>
          </cell>
          <cell r="G193">
            <v>12780</v>
          </cell>
          <cell r="I193">
            <v>12408</v>
          </cell>
          <cell r="K193">
            <v>0</v>
          </cell>
          <cell r="M193">
            <v>372</v>
          </cell>
          <cell r="N193" t="str">
            <v>전선관부속자재</v>
          </cell>
          <cell r="O193" t="str">
            <v>전선관의 15%</v>
          </cell>
          <cell r="P193">
            <v>1</v>
          </cell>
          <cell r="Q193" t="str">
            <v>식</v>
          </cell>
          <cell r="W193">
            <v>0</v>
          </cell>
          <cell r="Z193" t="str">
            <v>잡재료비</v>
          </cell>
          <cell r="AA193" t="str">
            <v>배관의 5%</v>
          </cell>
          <cell r="AB193">
            <v>1</v>
          </cell>
          <cell r="AC193" t="str">
            <v>식</v>
          </cell>
          <cell r="AI193">
            <v>0</v>
          </cell>
          <cell r="AM193">
            <v>1</v>
          </cell>
          <cell r="AN193">
            <v>0.7</v>
          </cell>
          <cell r="AO193">
            <v>0.7</v>
          </cell>
          <cell r="AP193" t="str">
            <v>내선전공</v>
          </cell>
          <cell r="AQ193">
            <v>0.37</v>
          </cell>
          <cell r="BB193" t="str">
            <v>전 7-1</v>
          </cell>
          <cell r="BC193">
            <v>1</v>
          </cell>
        </row>
        <row r="194">
          <cell r="B194" t="str">
            <v>전선관</v>
          </cell>
          <cell r="C194" t="str">
            <v>PE 104C</v>
          </cell>
          <cell r="D194">
            <v>1.1000000000000001</v>
          </cell>
          <cell r="E194" t="str">
            <v>m</v>
          </cell>
          <cell r="F194">
            <v>50</v>
          </cell>
          <cell r="G194">
            <v>15889</v>
          </cell>
          <cell r="I194">
            <v>15427</v>
          </cell>
          <cell r="K194">
            <v>0</v>
          </cell>
          <cell r="M194">
            <v>462</v>
          </cell>
          <cell r="N194" t="str">
            <v>전선관부속자재</v>
          </cell>
          <cell r="O194" t="str">
            <v>전선관의 15%</v>
          </cell>
          <cell r="P194">
            <v>1</v>
          </cell>
          <cell r="Q194" t="str">
            <v>식</v>
          </cell>
          <cell r="W194">
            <v>0</v>
          </cell>
          <cell r="Z194" t="str">
            <v>잡재료비</v>
          </cell>
          <cell r="AA194" t="str">
            <v>배관의 5%</v>
          </cell>
          <cell r="AB194">
            <v>1</v>
          </cell>
          <cell r="AC194" t="str">
            <v>식</v>
          </cell>
          <cell r="AI194">
            <v>0</v>
          </cell>
          <cell r="AM194">
            <v>1</v>
          </cell>
          <cell r="AN194">
            <v>0.7</v>
          </cell>
          <cell r="AO194">
            <v>0.7</v>
          </cell>
          <cell r="AP194" t="str">
            <v>내선전공</v>
          </cell>
          <cell r="AQ194">
            <v>0.46</v>
          </cell>
          <cell r="BB194" t="str">
            <v>전 7-1</v>
          </cell>
          <cell r="BC194">
            <v>1</v>
          </cell>
        </row>
        <row r="195">
          <cell r="B195" t="str">
            <v>전선관</v>
          </cell>
          <cell r="C195" t="str">
            <v>PE 104C</v>
          </cell>
          <cell r="D195">
            <v>1.1000000000000001</v>
          </cell>
          <cell r="E195" t="str">
            <v>m</v>
          </cell>
          <cell r="F195">
            <v>50</v>
          </cell>
          <cell r="G195">
            <v>15889</v>
          </cell>
          <cell r="I195">
            <v>15427</v>
          </cell>
          <cell r="K195">
            <v>0</v>
          </cell>
          <cell r="M195">
            <v>462</v>
          </cell>
          <cell r="N195" t="str">
            <v>전선관부속자재</v>
          </cell>
          <cell r="O195" t="str">
            <v>전선관의 15%</v>
          </cell>
          <cell r="P195">
            <v>1</v>
          </cell>
          <cell r="Q195" t="str">
            <v>식</v>
          </cell>
          <cell r="W195">
            <v>0</v>
          </cell>
          <cell r="Z195" t="str">
            <v>잡재료비</v>
          </cell>
          <cell r="AA195" t="str">
            <v>배관의 5%</v>
          </cell>
          <cell r="AB195">
            <v>1</v>
          </cell>
          <cell r="AC195" t="str">
            <v>식</v>
          </cell>
          <cell r="AI195">
            <v>0</v>
          </cell>
          <cell r="AM195">
            <v>1</v>
          </cell>
          <cell r="AN195">
            <v>0.7</v>
          </cell>
          <cell r="AO195">
            <v>0.7</v>
          </cell>
          <cell r="AP195" t="str">
            <v>내선전공</v>
          </cell>
          <cell r="AQ195">
            <v>0.46</v>
          </cell>
          <cell r="BB195" t="str">
            <v>전 7-1</v>
          </cell>
          <cell r="BC195">
            <v>1</v>
          </cell>
        </row>
        <row r="196">
          <cell r="A196">
            <v>71</v>
          </cell>
          <cell r="B196" t="str">
            <v>전선관</v>
          </cell>
          <cell r="C196" t="str">
            <v>파형관 30φ</v>
          </cell>
          <cell r="D196">
            <v>1.03</v>
          </cell>
          <cell r="E196" t="str">
            <v>m</v>
          </cell>
          <cell r="F196">
            <v>50</v>
          </cell>
          <cell r="G196">
            <v>3508</v>
          </cell>
          <cell r="I196">
            <v>3097</v>
          </cell>
          <cell r="J196">
            <v>310</v>
          </cell>
          <cell r="K196">
            <v>319</v>
          </cell>
          <cell r="M196">
            <v>92</v>
          </cell>
          <cell r="N196" t="str">
            <v>전선관부속자재</v>
          </cell>
          <cell r="O196" t="str">
            <v>전선관의 15%</v>
          </cell>
          <cell r="P196">
            <v>1</v>
          </cell>
          <cell r="Q196" t="str">
            <v>식</v>
          </cell>
          <cell r="W196">
            <v>47</v>
          </cell>
          <cell r="Z196" t="str">
            <v>잡재료비</v>
          </cell>
          <cell r="AA196" t="str">
            <v>배관의 5%</v>
          </cell>
          <cell r="AB196">
            <v>1</v>
          </cell>
          <cell r="AC196" t="str">
            <v>식</v>
          </cell>
          <cell r="AI196">
            <v>15</v>
          </cell>
          <cell r="AM196">
            <v>2</v>
          </cell>
          <cell r="AN196">
            <v>1</v>
          </cell>
          <cell r="AO196">
            <v>1</v>
          </cell>
          <cell r="AP196" t="str">
            <v>배전전공</v>
          </cell>
          <cell r="AQ196">
            <v>1.2E-2</v>
          </cell>
          <cell r="AR196" t="str">
            <v>보통인부</v>
          </cell>
          <cell r="AS196">
            <v>2.9000000000000001E-2</v>
          </cell>
          <cell r="BB196" t="str">
            <v>전 5-37-1</v>
          </cell>
          <cell r="BC196">
            <v>1</v>
          </cell>
        </row>
        <row r="197">
          <cell r="A197">
            <v>72</v>
          </cell>
          <cell r="B197" t="str">
            <v>전선관</v>
          </cell>
          <cell r="C197" t="str">
            <v>파형관 40φ</v>
          </cell>
          <cell r="D197">
            <v>1.03</v>
          </cell>
          <cell r="E197" t="str">
            <v>m</v>
          </cell>
          <cell r="F197">
            <v>50</v>
          </cell>
          <cell r="G197">
            <v>3704</v>
          </cell>
          <cell r="I197">
            <v>3097</v>
          </cell>
          <cell r="J197">
            <v>500</v>
          </cell>
          <cell r="K197">
            <v>515</v>
          </cell>
          <cell r="M197">
            <v>92</v>
          </cell>
          <cell r="N197" t="str">
            <v>전선관부속자재</v>
          </cell>
          <cell r="O197" t="str">
            <v>전선관의 15%</v>
          </cell>
          <cell r="P197">
            <v>1</v>
          </cell>
          <cell r="Q197" t="str">
            <v>식</v>
          </cell>
          <cell r="W197">
            <v>77</v>
          </cell>
          <cell r="Z197" t="str">
            <v>잡재료비</v>
          </cell>
          <cell r="AA197" t="str">
            <v>배관의 5%</v>
          </cell>
          <cell r="AB197">
            <v>1</v>
          </cell>
          <cell r="AC197" t="str">
            <v>식</v>
          </cell>
          <cell r="AI197">
            <v>25</v>
          </cell>
          <cell r="AM197">
            <v>2</v>
          </cell>
          <cell r="AN197">
            <v>1</v>
          </cell>
          <cell r="AO197">
            <v>1</v>
          </cell>
          <cell r="AP197" t="str">
            <v>배전전공</v>
          </cell>
          <cell r="AQ197">
            <v>1.2E-2</v>
          </cell>
          <cell r="AR197" t="str">
            <v>보통인부</v>
          </cell>
          <cell r="AS197">
            <v>2.9000000000000001E-2</v>
          </cell>
          <cell r="BB197" t="str">
            <v>전 5-37-1</v>
          </cell>
          <cell r="BC197">
            <v>1</v>
          </cell>
        </row>
        <row r="198">
          <cell r="A198">
            <v>73</v>
          </cell>
          <cell r="B198" t="str">
            <v>전선관</v>
          </cell>
          <cell r="C198" t="str">
            <v>파형관 50φ</v>
          </cell>
          <cell r="D198">
            <v>1.03</v>
          </cell>
          <cell r="E198" t="str">
            <v>m</v>
          </cell>
          <cell r="F198">
            <v>50</v>
          </cell>
          <cell r="G198">
            <v>3848</v>
          </cell>
          <cell r="I198">
            <v>3097</v>
          </cell>
          <cell r="J198">
            <v>640</v>
          </cell>
          <cell r="K198">
            <v>659</v>
          </cell>
          <cell r="M198">
            <v>92</v>
          </cell>
          <cell r="N198" t="str">
            <v>전선관부속자재</v>
          </cell>
          <cell r="O198" t="str">
            <v>전선관의 15%</v>
          </cell>
          <cell r="P198">
            <v>1</v>
          </cell>
          <cell r="Q198" t="str">
            <v>식</v>
          </cell>
          <cell r="W198">
            <v>98</v>
          </cell>
          <cell r="Z198" t="str">
            <v>잡재료비</v>
          </cell>
          <cell r="AA198" t="str">
            <v>배관의 5%</v>
          </cell>
          <cell r="AB198">
            <v>1</v>
          </cell>
          <cell r="AC198" t="str">
            <v>식</v>
          </cell>
          <cell r="AI198">
            <v>32</v>
          </cell>
          <cell r="AM198">
            <v>2</v>
          </cell>
          <cell r="AN198">
            <v>1</v>
          </cell>
          <cell r="AO198">
            <v>1</v>
          </cell>
          <cell r="AP198" t="str">
            <v>배전전공</v>
          </cell>
          <cell r="AQ198">
            <v>1.2E-2</v>
          </cell>
          <cell r="AR198" t="str">
            <v>보통인부</v>
          </cell>
          <cell r="AS198">
            <v>2.9000000000000001E-2</v>
          </cell>
          <cell r="BB198" t="str">
            <v>전 5-37-1</v>
          </cell>
          <cell r="BC198">
            <v>1</v>
          </cell>
        </row>
        <row r="199">
          <cell r="A199">
            <v>74</v>
          </cell>
          <cell r="B199" t="str">
            <v>전선관</v>
          </cell>
          <cell r="C199" t="str">
            <v>파형관 65φ</v>
          </cell>
          <cell r="D199">
            <v>1.03</v>
          </cell>
          <cell r="E199" t="str">
            <v>m</v>
          </cell>
          <cell r="F199">
            <v>50</v>
          </cell>
          <cell r="G199">
            <v>4943</v>
          </cell>
          <cell r="I199">
            <v>3830</v>
          </cell>
          <cell r="J199">
            <v>970</v>
          </cell>
          <cell r="K199">
            <v>999</v>
          </cell>
          <cell r="M199">
            <v>114</v>
          </cell>
          <cell r="N199" t="str">
            <v>전선관부속자재</v>
          </cell>
          <cell r="O199" t="str">
            <v>전선관의 15%</v>
          </cell>
          <cell r="P199">
            <v>1</v>
          </cell>
          <cell r="Q199" t="str">
            <v>식</v>
          </cell>
          <cell r="W199">
            <v>149</v>
          </cell>
          <cell r="Z199" t="str">
            <v>잡재료비</v>
          </cell>
          <cell r="AA199" t="str">
            <v>배관의 5%</v>
          </cell>
          <cell r="AB199">
            <v>1</v>
          </cell>
          <cell r="AC199" t="str">
            <v>식</v>
          </cell>
          <cell r="AI199">
            <v>49</v>
          </cell>
          <cell r="AM199">
            <v>2</v>
          </cell>
          <cell r="AN199">
            <v>1</v>
          </cell>
          <cell r="AO199">
            <v>1</v>
          </cell>
          <cell r="AP199" t="str">
            <v>배전전공</v>
          </cell>
          <cell r="AQ199">
            <v>1.4999999999999999E-2</v>
          </cell>
          <cell r="AR199" t="str">
            <v>보통인부</v>
          </cell>
          <cell r="AS199">
            <v>3.5000000000000003E-2</v>
          </cell>
          <cell r="BB199" t="str">
            <v>전 5-37-1</v>
          </cell>
          <cell r="BC199">
            <v>1</v>
          </cell>
        </row>
        <row r="200">
          <cell r="A200">
            <v>75</v>
          </cell>
          <cell r="B200" t="str">
            <v>전선관</v>
          </cell>
          <cell r="C200" t="str">
            <v>파형관 80φ</v>
          </cell>
          <cell r="D200">
            <v>1.03</v>
          </cell>
          <cell r="E200" t="str">
            <v>m</v>
          </cell>
          <cell r="F200">
            <v>50</v>
          </cell>
          <cell r="G200">
            <v>5283</v>
          </cell>
          <cell r="I200">
            <v>3830</v>
          </cell>
          <cell r="J200">
            <v>1300</v>
          </cell>
          <cell r="K200">
            <v>1339</v>
          </cell>
          <cell r="M200">
            <v>114</v>
          </cell>
          <cell r="N200" t="str">
            <v>전선관부속자재</v>
          </cell>
          <cell r="O200" t="str">
            <v>전선관의 15%</v>
          </cell>
          <cell r="P200">
            <v>1</v>
          </cell>
          <cell r="Q200" t="str">
            <v>식</v>
          </cell>
          <cell r="W200">
            <v>200</v>
          </cell>
          <cell r="Z200" t="str">
            <v>잡재료비</v>
          </cell>
          <cell r="AA200" t="str">
            <v>배관의 5%</v>
          </cell>
          <cell r="AB200">
            <v>1</v>
          </cell>
          <cell r="AC200" t="str">
            <v>식</v>
          </cell>
          <cell r="AI200">
            <v>66</v>
          </cell>
          <cell r="AM200">
            <v>2</v>
          </cell>
          <cell r="AN200">
            <v>1</v>
          </cell>
          <cell r="AO200">
            <v>1</v>
          </cell>
          <cell r="AP200" t="str">
            <v>배전전공</v>
          </cell>
          <cell r="AQ200">
            <v>1.4999999999999999E-2</v>
          </cell>
          <cell r="AR200" t="str">
            <v>보통인부</v>
          </cell>
          <cell r="AS200">
            <v>3.5000000000000003E-2</v>
          </cell>
          <cell r="BB200" t="str">
            <v>전 5-37-1</v>
          </cell>
          <cell r="BC200">
            <v>1</v>
          </cell>
        </row>
        <row r="201">
          <cell r="A201">
            <v>76</v>
          </cell>
          <cell r="B201" t="str">
            <v>전선관</v>
          </cell>
          <cell r="C201" t="str">
            <v>파형관 100φ</v>
          </cell>
          <cell r="D201">
            <v>1.03</v>
          </cell>
          <cell r="E201" t="str">
            <v>m</v>
          </cell>
          <cell r="F201">
            <v>50</v>
          </cell>
          <cell r="G201">
            <v>6904</v>
          </cell>
          <cell r="I201">
            <v>5103</v>
          </cell>
          <cell r="J201">
            <v>1600</v>
          </cell>
          <cell r="K201">
            <v>1648</v>
          </cell>
          <cell r="M201">
            <v>153</v>
          </cell>
          <cell r="N201" t="str">
            <v>전선관부속자재</v>
          </cell>
          <cell r="O201" t="str">
            <v>전선관의 15%</v>
          </cell>
          <cell r="P201">
            <v>1</v>
          </cell>
          <cell r="Q201" t="str">
            <v>식</v>
          </cell>
          <cell r="W201">
            <v>247</v>
          </cell>
          <cell r="Z201" t="str">
            <v>잡재료비</v>
          </cell>
          <cell r="AA201" t="str">
            <v>배관의 5%</v>
          </cell>
          <cell r="AB201">
            <v>1</v>
          </cell>
          <cell r="AC201" t="str">
            <v>식</v>
          </cell>
          <cell r="AI201">
            <v>82</v>
          </cell>
          <cell r="AM201">
            <v>2</v>
          </cell>
          <cell r="AN201">
            <v>1</v>
          </cell>
          <cell r="AO201">
            <v>1</v>
          </cell>
          <cell r="AP201" t="str">
            <v>배전전공</v>
          </cell>
          <cell r="AQ201">
            <v>1.7999999999999999E-2</v>
          </cell>
          <cell r="AR201" t="str">
            <v>보통인부</v>
          </cell>
          <cell r="AS201">
            <v>5.7000000000000002E-2</v>
          </cell>
          <cell r="BB201" t="str">
            <v>전 5-37-1</v>
          </cell>
          <cell r="BC201">
            <v>1</v>
          </cell>
        </row>
        <row r="202">
          <cell r="A202">
            <v>77</v>
          </cell>
          <cell r="B202" t="str">
            <v>전선관</v>
          </cell>
          <cell r="C202" t="str">
            <v>파형관 125φ</v>
          </cell>
          <cell r="D202">
            <v>1.03</v>
          </cell>
          <cell r="E202" t="str">
            <v>m</v>
          </cell>
          <cell r="F202">
            <v>50</v>
          </cell>
          <cell r="G202">
            <v>9840</v>
          </cell>
          <cell r="I202">
            <v>7014</v>
          </cell>
          <cell r="J202">
            <v>2540</v>
          </cell>
          <cell r="K202">
            <v>2616</v>
          </cell>
          <cell r="M202">
            <v>210</v>
          </cell>
          <cell r="N202" t="str">
            <v>전선관부속자재</v>
          </cell>
          <cell r="O202" t="str">
            <v>전선관의 15%</v>
          </cell>
          <cell r="P202">
            <v>1</v>
          </cell>
          <cell r="Q202" t="str">
            <v>식</v>
          </cell>
          <cell r="W202">
            <v>392</v>
          </cell>
          <cell r="Z202" t="str">
            <v>잡재료비</v>
          </cell>
          <cell r="AA202" t="str">
            <v>배관의 5%</v>
          </cell>
          <cell r="AB202">
            <v>1</v>
          </cell>
          <cell r="AC202" t="str">
            <v>식</v>
          </cell>
          <cell r="AI202">
            <v>130</v>
          </cell>
          <cell r="AM202">
            <v>2</v>
          </cell>
          <cell r="AN202">
            <v>1</v>
          </cell>
          <cell r="AO202">
            <v>1</v>
          </cell>
          <cell r="AP202" t="str">
            <v>배전전공</v>
          </cell>
          <cell r="AQ202">
            <v>2.5000000000000001E-2</v>
          </cell>
          <cell r="AR202" t="str">
            <v>보통인부</v>
          </cell>
          <cell r="AS202">
            <v>7.6999999999999999E-2</v>
          </cell>
          <cell r="BB202" t="str">
            <v>전 5-37-1</v>
          </cell>
          <cell r="BC202">
            <v>1</v>
          </cell>
        </row>
        <row r="203">
          <cell r="B203" t="str">
            <v>전선관</v>
          </cell>
          <cell r="C203" t="str">
            <v>파형관 150φ</v>
          </cell>
          <cell r="D203">
            <v>1.03</v>
          </cell>
          <cell r="E203" t="str">
            <v>m</v>
          </cell>
          <cell r="F203">
            <v>50</v>
          </cell>
          <cell r="G203">
            <v>8829</v>
          </cell>
          <cell r="I203">
            <v>8572</v>
          </cell>
          <cell r="K203">
            <v>0</v>
          </cell>
          <cell r="M203">
            <v>257</v>
          </cell>
          <cell r="N203" t="str">
            <v>전선관부속자재</v>
          </cell>
          <cell r="O203" t="str">
            <v>전선관의 15%</v>
          </cell>
          <cell r="P203">
            <v>1</v>
          </cell>
          <cell r="Q203" t="str">
            <v>식</v>
          </cell>
          <cell r="W203">
            <v>0</v>
          </cell>
          <cell r="Z203" t="str">
            <v>잡재료비</v>
          </cell>
          <cell r="AA203" t="str">
            <v>배관의 5%</v>
          </cell>
          <cell r="AB203">
            <v>1</v>
          </cell>
          <cell r="AC203" t="str">
            <v>식</v>
          </cell>
          <cell r="AI203">
            <v>0</v>
          </cell>
          <cell r="AM203">
            <v>2</v>
          </cell>
          <cell r="AN203">
            <v>1</v>
          </cell>
          <cell r="AO203">
            <v>1</v>
          </cell>
          <cell r="AP203" t="str">
            <v>배전전공</v>
          </cell>
          <cell r="AQ203">
            <v>0.03</v>
          </cell>
          <cell r="AR203" t="str">
            <v>보통인부</v>
          </cell>
          <cell r="AS203">
            <v>9.7000000000000003E-2</v>
          </cell>
          <cell r="BB203" t="str">
            <v>전 5-37-1</v>
          </cell>
          <cell r="BC203">
            <v>1</v>
          </cell>
        </row>
        <row r="204">
          <cell r="B204" t="str">
            <v>전선관</v>
          </cell>
          <cell r="C204" t="str">
            <v>파형관 200φ</v>
          </cell>
          <cell r="D204">
            <v>1.03</v>
          </cell>
          <cell r="E204" t="str">
            <v>m</v>
          </cell>
          <cell r="F204">
            <v>50</v>
          </cell>
          <cell r="G204">
            <v>11942</v>
          </cell>
          <cell r="I204">
            <v>11595</v>
          </cell>
          <cell r="K204">
            <v>0</v>
          </cell>
          <cell r="M204">
            <v>347</v>
          </cell>
          <cell r="N204" t="str">
            <v>전선관부속자재</v>
          </cell>
          <cell r="O204" t="str">
            <v>전선관의 15%</v>
          </cell>
          <cell r="P204">
            <v>1</v>
          </cell>
          <cell r="Q204" t="str">
            <v>식</v>
          </cell>
          <cell r="W204">
            <v>0</v>
          </cell>
          <cell r="Z204" t="str">
            <v>잡재료비</v>
          </cell>
          <cell r="AA204" t="str">
            <v>배관의 5%</v>
          </cell>
          <cell r="AB204">
            <v>1</v>
          </cell>
          <cell r="AC204" t="str">
            <v>식</v>
          </cell>
          <cell r="AI204">
            <v>0</v>
          </cell>
          <cell r="AM204">
            <v>2</v>
          </cell>
          <cell r="AN204">
            <v>1</v>
          </cell>
          <cell r="AO204">
            <v>1</v>
          </cell>
          <cell r="AP204" t="str">
            <v>배전전공</v>
          </cell>
          <cell r="AQ204">
            <v>4.1000000000000002E-2</v>
          </cell>
          <cell r="AR204" t="str">
            <v>보통인부</v>
          </cell>
          <cell r="AS204">
            <v>0.129</v>
          </cell>
          <cell r="BB204" t="str">
            <v>전 5-37-1</v>
          </cell>
          <cell r="BC204">
            <v>1</v>
          </cell>
        </row>
        <row r="205">
          <cell r="A205">
            <v>78</v>
          </cell>
          <cell r="B205" t="str">
            <v>압착단자</v>
          </cell>
          <cell r="C205" t="str">
            <v xml:space="preserve"> 14㎟</v>
          </cell>
          <cell r="D205">
            <v>1</v>
          </cell>
          <cell r="E205" t="str">
            <v>EA</v>
          </cell>
          <cell r="F205">
            <v>50</v>
          </cell>
          <cell r="G205">
            <v>4819</v>
          </cell>
          <cell r="I205">
            <v>4613</v>
          </cell>
          <cell r="J205">
            <v>68</v>
          </cell>
          <cell r="K205">
            <v>68</v>
          </cell>
          <cell r="M205">
            <v>138</v>
          </cell>
          <cell r="AM205">
            <v>1</v>
          </cell>
          <cell r="AN205">
            <v>0.3</v>
          </cell>
          <cell r="AO205">
            <v>0.3</v>
          </cell>
          <cell r="AP205" t="str">
            <v>저압케이블공</v>
          </cell>
          <cell r="AQ205">
            <v>0.26</v>
          </cell>
          <cell r="BB205" t="str">
            <v>전 5-40</v>
          </cell>
          <cell r="BC205">
            <v>1</v>
          </cell>
        </row>
        <row r="206">
          <cell r="A206">
            <v>79</v>
          </cell>
          <cell r="B206" t="str">
            <v>압착단자</v>
          </cell>
          <cell r="C206" t="str">
            <v xml:space="preserve"> 22㎟</v>
          </cell>
          <cell r="D206">
            <v>1</v>
          </cell>
          <cell r="E206" t="str">
            <v>EA</v>
          </cell>
          <cell r="F206">
            <v>50</v>
          </cell>
          <cell r="G206">
            <v>5965</v>
          </cell>
          <cell r="I206">
            <v>5678</v>
          </cell>
          <cell r="J206">
            <v>117</v>
          </cell>
          <cell r="K206">
            <v>117</v>
          </cell>
          <cell r="M206">
            <v>170</v>
          </cell>
          <cell r="AM206">
            <v>1</v>
          </cell>
          <cell r="AN206">
            <v>0.3</v>
          </cell>
          <cell r="AO206">
            <v>0.3</v>
          </cell>
          <cell r="AP206" t="str">
            <v>저압케이블공</v>
          </cell>
          <cell r="AQ206">
            <v>0.32</v>
          </cell>
          <cell r="BB206" t="str">
            <v>전 5-40</v>
          </cell>
          <cell r="BC206">
            <v>1</v>
          </cell>
        </row>
        <row r="207">
          <cell r="A207">
            <v>80</v>
          </cell>
          <cell r="B207" t="str">
            <v>압착단자</v>
          </cell>
          <cell r="C207" t="str">
            <v xml:space="preserve"> 38㎟</v>
          </cell>
          <cell r="D207">
            <v>1</v>
          </cell>
          <cell r="E207" t="str">
            <v>EA</v>
          </cell>
          <cell r="F207">
            <v>50</v>
          </cell>
          <cell r="G207">
            <v>7087</v>
          </cell>
          <cell r="I207">
            <v>6742</v>
          </cell>
          <cell r="J207">
            <v>143</v>
          </cell>
          <cell r="K207">
            <v>143</v>
          </cell>
          <cell r="M207">
            <v>202</v>
          </cell>
          <cell r="AM207">
            <v>1</v>
          </cell>
          <cell r="AN207">
            <v>0.3</v>
          </cell>
          <cell r="AO207">
            <v>0.3</v>
          </cell>
          <cell r="AP207" t="str">
            <v>저압케이블공</v>
          </cell>
          <cell r="AQ207">
            <v>0.38</v>
          </cell>
          <cell r="BB207" t="str">
            <v>전 5-40</v>
          </cell>
          <cell r="BC207">
            <v>1</v>
          </cell>
        </row>
        <row r="208">
          <cell r="A208">
            <v>81</v>
          </cell>
          <cell r="B208" t="str">
            <v>압착단자</v>
          </cell>
          <cell r="C208" t="str">
            <v xml:space="preserve"> 60㎟</v>
          </cell>
          <cell r="D208">
            <v>1</v>
          </cell>
          <cell r="E208" t="str">
            <v>EA</v>
          </cell>
          <cell r="F208">
            <v>50</v>
          </cell>
          <cell r="G208">
            <v>8756</v>
          </cell>
          <cell r="I208">
            <v>8162</v>
          </cell>
          <cell r="J208">
            <v>350</v>
          </cell>
          <cell r="K208">
            <v>350</v>
          </cell>
          <cell r="M208">
            <v>244</v>
          </cell>
          <cell r="AM208">
            <v>1</v>
          </cell>
          <cell r="AN208">
            <v>0.3</v>
          </cell>
          <cell r="AO208">
            <v>0.3</v>
          </cell>
          <cell r="AP208" t="str">
            <v>저압케이블공</v>
          </cell>
          <cell r="AQ208">
            <v>0.46</v>
          </cell>
          <cell r="BB208" t="str">
            <v>전 5-40</v>
          </cell>
          <cell r="BC208">
            <v>1</v>
          </cell>
        </row>
        <row r="209">
          <cell r="B209" t="str">
            <v>압착단자</v>
          </cell>
          <cell r="C209" t="str">
            <v xml:space="preserve"> 80㎟</v>
          </cell>
          <cell r="D209">
            <v>1</v>
          </cell>
          <cell r="E209" t="str">
            <v>EA</v>
          </cell>
          <cell r="F209">
            <v>50</v>
          </cell>
          <cell r="G209">
            <v>8954</v>
          </cell>
          <cell r="I209">
            <v>8694</v>
          </cell>
          <cell r="K209">
            <v>0</v>
          </cell>
          <cell r="M209">
            <v>260</v>
          </cell>
          <cell r="AM209">
            <v>1</v>
          </cell>
          <cell r="AN209">
            <v>0.3</v>
          </cell>
          <cell r="AO209">
            <v>0.3</v>
          </cell>
          <cell r="AP209" t="str">
            <v>저압케이블공</v>
          </cell>
          <cell r="AQ209">
            <v>0.49</v>
          </cell>
          <cell r="BB209" t="str">
            <v>전 5-40</v>
          </cell>
          <cell r="BC209">
            <v>1</v>
          </cell>
        </row>
        <row r="210">
          <cell r="A210">
            <v>82</v>
          </cell>
          <cell r="B210" t="str">
            <v>압착단자</v>
          </cell>
          <cell r="C210" t="str">
            <v xml:space="preserve"> 100㎟</v>
          </cell>
          <cell r="D210">
            <v>1</v>
          </cell>
          <cell r="E210" t="str">
            <v>EA</v>
          </cell>
          <cell r="F210">
            <v>50</v>
          </cell>
          <cell r="G210">
            <v>10141</v>
          </cell>
          <cell r="I210">
            <v>9404</v>
          </cell>
          <cell r="J210">
            <v>455</v>
          </cell>
          <cell r="K210">
            <v>455</v>
          </cell>
          <cell r="M210">
            <v>282</v>
          </cell>
          <cell r="AM210">
            <v>1</v>
          </cell>
          <cell r="AN210">
            <v>0.3</v>
          </cell>
          <cell r="AO210">
            <v>0.3</v>
          </cell>
          <cell r="AP210" t="str">
            <v>저압케이블공</v>
          </cell>
          <cell r="AQ210">
            <v>0.53</v>
          </cell>
          <cell r="BB210" t="str">
            <v>전 5-40</v>
          </cell>
          <cell r="BC210">
            <v>1</v>
          </cell>
        </row>
        <row r="211">
          <cell r="A211">
            <v>83</v>
          </cell>
          <cell r="B211" t="str">
            <v>압착단자</v>
          </cell>
          <cell r="C211" t="str">
            <v xml:space="preserve"> 150㎟</v>
          </cell>
          <cell r="D211">
            <v>1</v>
          </cell>
          <cell r="E211" t="str">
            <v>EA</v>
          </cell>
          <cell r="F211">
            <v>50</v>
          </cell>
          <cell r="G211">
            <v>12776</v>
          </cell>
          <cell r="I211">
            <v>11710</v>
          </cell>
          <cell r="J211">
            <v>715</v>
          </cell>
          <cell r="K211">
            <v>715</v>
          </cell>
          <cell r="M211">
            <v>351</v>
          </cell>
          <cell r="AM211">
            <v>1</v>
          </cell>
          <cell r="AN211">
            <v>0.3</v>
          </cell>
          <cell r="AO211">
            <v>0.3</v>
          </cell>
          <cell r="AP211" t="str">
            <v>저압케이블공</v>
          </cell>
          <cell r="AQ211">
            <v>0.66</v>
          </cell>
          <cell r="BB211" t="str">
            <v>전 5-40</v>
          </cell>
          <cell r="BC211">
            <v>1</v>
          </cell>
        </row>
        <row r="212">
          <cell r="A212">
            <v>84</v>
          </cell>
          <cell r="B212" t="str">
            <v>압착단자</v>
          </cell>
          <cell r="C212" t="str">
            <v xml:space="preserve"> 200㎟</v>
          </cell>
          <cell r="D212">
            <v>1</v>
          </cell>
          <cell r="E212" t="str">
            <v>EA</v>
          </cell>
          <cell r="F212">
            <v>50</v>
          </cell>
          <cell r="G212">
            <v>14237</v>
          </cell>
          <cell r="I212">
            <v>12775</v>
          </cell>
          <cell r="J212">
            <v>1079</v>
          </cell>
          <cell r="K212">
            <v>1079</v>
          </cell>
          <cell r="M212">
            <v>383</v>
          </cell>
          <cell r="AM212">
            <v>1</v>
          </cell>
          <cell r="AN212">
            <v>0.3</v>
          </cell>
          <cell r="AO212">
            <v>0.3</v>
          </cell>
          <cell r="AP212" t="str">
            <v>저압케이블공</v>
          </cell>
          <cell r="AQ212">
            <v>0.72</v>
          </cell>
          <cell r="BB212" t="str">
            <v>전 5-40</v>
          </cell>
          <cell r="BC212">
            <v>1</v>
          </cell>
        </row>
        <row r="213">
          <cell r="A213">
            <v>85</v>
          </cell>
          <cell r="B213" t="str">
            <v>압착단자</v>
          </cell>
          <cell r="C213" t="str">
            <v xml:space="preserve"> 250㎟</v>
          </cell>
          <cell r="D213">
            <v>1</v>
          </cell>
          <cell r="E213" t="str">
            <v>EA</v>
          </cell>
          <cell r="F213">
            <v>50</v>
          </cell>
          <cell r="G213">
            <v>16038</v>
          </cell>
          <cell r="I213">
            <v>14372</v>
          </cell>
          <cell r="J213">
            <v>1235</v>
          </cell>
          <cell r="K213">
            <v>1235</v>
          </cell>
          <cell r="M213">
            <v>431</v>
          </cell>
          <cell r="AM213">
            <v>1</v>
          </cell>
          <cell r="AN213">
            <v>0.3</v>
          </cell>
          <cell r="AO213">
            <v>0.3</v>
          </cell>
          <cell r="AP213" t="str">
            <v>저압케이블공</v>
          </cell>
          <cell r="AQ213">
            <v>0.81</v>
          </cell>
          <cell r="BB213" t="str">
            <v>전 5-40</v>
          </cell>
          <cell r="BC213">
            <v>1</v>
          </cell>
        </row>
        <row r="214">
          <cell r="A214">
            <v>86</v>
          </cell>
          <cell r="B214" t="str">
            <v>압착단자</v>
          </cell>
          <cell r="C214" t="str">
            <v xml:space="preserve"> 325㎟</v>
          </cell>
          <cell r="D214">
            <v>1</v>
          </cell>
          <cell r="E214" t="str">
            <v>EA</v>
          </cell>
          <cell r="F214">
            <v>50</v>
          </cell>
          <cell r="G214">
            <v>18598</v>
          </cell>
          <cell r="I214">
            <v>15969</v>
          </cell>
          <cell r="J214">
            <v>2150</v>
          </cell>
          <cell r="K214">
            <v>2150</v>
          </cell>
          <cell r="M214">
            <v>479</v>
          </cell>
          <cell r="AM214">
            <v>1</v>
          </cell>
          <cell r="AN214">
            <v>0.3</v>
          </cell>
          <cell r="AO214">
            <v>0.3</v>
          </cell>
          <cell r="AP214" t="str">
            <v>저압케이블공</v>
          </cell>
          <cell r="AQ214">
            <v>0.9</v>
          </cell>
          <cell r="BB214" t="str">
            <v>전 5-40</v>
          </cell>
          <cell r="BC214">
            <v>1</v>
          </cell>
        </row>
        <row r="215">
          <cell r="B215" t="str">
            <v>압착단자</v>
          </cell>
          <cell r="C215" t="str">
            <v xml:space="preserve"> 400㎟</v>
          </cell>
          <cell r="D215">
            <v>1</v>
          </cell>
          <cell r="E215" t="str">
            <v>EA</v>
          </cell>
          <cell r="F215">
            <v>50</v>
          </cell>
          <cell r="G215">
            <v>18275</v>
          </cell>
          <cell r="I215">
            <v>17743</v>
          </cell>
          <cell r="K215">
            <v>0</v>
          </cell>
          <cell r="M215">
            <v>532</v>
          </cell>
          <cell r="AM215">
            <v>1</v>
          </cell>
          <cell r="AN215">
            <v>0.3</v>
          </cell>
          <cell r="AO215">
            <v>0.3</v>
          </cell>
          <cell r="AP215" t="str">
            <v>저압케이블공</v>
          </cell>
          <cell r="AQ215">
            <v>1</v>
          </cell>
          <cell r="BB215" t="str">
            <v>전 5-40</v>
          </cell>
          <cell r="BC215">
            <v>1</v>
          </cell>
        </row>
        <row r="216">
          <cell r="B216" t="str">
            <v>노말밴드</v>
          </cell>
          <cell r="C216" t="str">
            <v>ST 28C</v>
          </cell>
          <cell r="D216">
            <v>1</v>
          </cell>
          <cell r="E216" t="str">
            <v>EA</v>
          </cell>
          <cell r="F216">
            <v>50</v>
          </cell>
          <cell r="G216">
            <v>56702</v>
          </cell>
          <cell r="I216">
            <v>53231</v>
          </cell>
          <cell r="J216">
            <v>1875</v>
          </cell>
          <cell r="K216">
            <v>1875</v>
          </cell>
          <cell r="M216">
            <v>1596</v>
          </cell>
          <cell r="AM216">
            <v>1</v>
          </cell>
          <cell r="AN216">
            <v>1</v>
          </cell>
          <cell r="AO216">
            <v>1</v>
          </cell>
          <cell r="AP216" t="str">
            <v>저압케이블공</v>
          </cell>
          <cell r="AQ216">
            <v>0.9</v>
          </cell>
          <cell r="BC216">
            <v>1</v>
          </cell>
        </row>
        <row r="217">
          <cell r="B217" t="str">
            <v>노말밴드</v>
          </cell>
          <cell r="C217" t="str">
            <v>ST 36C</v>
          </cell>
          <cell r="D217">
            <v>1</v>
          </cell>
          <cell r="E217" t="str">
            <v>EA</v>
          </cell>
          <cell r="F217">
            <v>50</v>
          </cell>
          <cell r="G217">
            <v>57327</v>
          </cell>
          <cell r="I217">
            <v>53231</v>
          </cell>
          <cell r="J217">
            <v>2500</v>
          </cell>
          <cell r="K217">
            <v>2500</v>
          </cell>
          <cell r="M217">
            <v>1596</v>
          </cell>
          <cell r="AM217">
            <v>1</v>
          </cell>
          <cell r="AN217">
            <v>1</v>
          </cell>
          <cell r="AO217">
            <v>1</v>
          </cell>
          <cell r="AP217" t="str">
            <v>저압케이블공</v>
          </cell>
          <cell r="AQ217">
            <v>0.9</v>
          </cell>
          <cell r="BC217">
            <v>1</v>
          </cell>
        </row>
        <row r="218">
          <cell r="B218" t="str">
            <v>노말밴드</v>
          </cell>
          <cell r="C218" t="str">
            <v>ST 42C</v>
          </cell>
          <cell r="D218">
            <v>1</v>
          </cell>
          <cell r="E218" t="str">
            <v>EA</v>
          </cell>
          <cell r="F218">
            <v>50</v>
          </cell>
          <cell r="G218">
            <v>58077</v>
          </cell>
          <cell r="I218">
            <v>53231</v>
          </cell>
          <cell r="J218">
            <v>3250</v>
          </cell>
          <cell r="K218">
            <v>3250</v>
          </cell>
          <cell r="M218">
            <v>1596</v>
          </cell>
          <cell r="AM218">
            <v>1</v>
          </cell>
          <cell r="AN218">
            <v>1</v>
          </cell>
          <cell r="AO218">
            <v>1</v>
          </cell>
          <cell r="AP218" t="str">
            <v>저압케이블공</v>
          </cell>
          <cell r="AQ218">
            <v>0.9</v>
          </cell>
          <cell r="BC218">
            <v>1</v>
          </cell>
        </row>
        <row r="219">
          <cell r="B219" t="str">
            <v>노말밴드</v>
          </cell>
          <cell r="C219" t="str">
            <v>ST 54C</v>
          </cell>
          <cell r="D219">
            <v>1</v>
          </cell>
          <cell r="E219" t="str">
            <v>EA</v>
          </cell>
          <cell r="F219">
            <v>50</v>
          </cell>
          <cell r="G219">
            <v>59452</v>
          </cell>
          <cell r="I219">
            <v>53231</v>
          </cell>
          <cell r="J219">
            <v>4625</v>
          </cell>
          <cell r="K219">
            <v>4625</v>
          </cell>
          <cell r="M219">
            <v>1596</v>
          </cell>
          <cell r="AM219">
            <v>1</v>
          </cell>
          <cell r="AN219">
            <v>1</v>
          </cell>
          <cell r="AO219">
            <v>1</v>
          </cell>
          <cell r="AP219" t="str">
            <v>저압케이블공</v>
          </cell>
          <cell r="AQ219">
            <v>0.9</v>
          </cell>
          <cell r="BC219">
            <v>1</v>
          </cell>
        </row>
        <row r="220">
          <cell r="B220" t="str">
            <v>노말밴드</v>
          </cell>
          <cell r="C220" t="str">
            <v>ST 70C</v>
          </cell>
          <cell r="D220">
            <v>1</v>
          </cell>
          <cell r="E220" t="str">
            <v>EA</v>
          </cell>
          <cell r="F220">
            <v>50</v>
          </cell>
          <cell r="G220">
            <v>62327</v>
          </cell>
          <cell r="I220">
            <v>53231</v>
          </cell>
          <cell r="J220">
            <v>7500</v>
          </cell>
          <cell r="K220">
            <v>7500</v>
          </cell>
          <cell r="M220">
            <v>1596</v>
          </cell>
          <cell r="AM220">
            <v>1</v>
          </cell>
          <cell r="AN220">
            <v>1</v>
          </cell>
          <cell r="AO220">
            <v>1</v>
          </cell>
          <cell r="AP220" t="str">
            <v>저압케이블공</v>
          </cell>
          <cell r="AQ220">
            <v>0.9</v>
          </cell>
          <cell r="BC220">
            <v>1</v>
          </cell>
        </row>
        <row r="221">
          <cell r="B221" t="str">
            <v>노말밴드</v>
          </cell>
          <cell r="C221" t="str">
            <v>ST 82C</v>
          </cell>
          <cell r="D221">
            <v>1</v>
          </cell>
          <cell r="E221" t="str">
            <v>EA</v>
          </cell>
          <cell r="F221">
            <v>50</v>
          </cell>
          <cell r="G221">
            <v>1973</v>
          </cell>
          <cell r="I221">
            <v>1916</v>
          </cell>
          <cell r="K221">
            <v>0</v>
          </cell>
          <cell r="M221">
            <v>57</v>
          </cell>
          <cell r="AM221">
            <v>1</v>
          </cell>
          <cell r="AN221">
            <v>1</v>
          </cell>
          <cell r="AO221">
            <v>1</v>
          </cell>
          <cell r="AP221" t="str">
            <v>내선전공</v>
          </cell>
          <cell r="AQ221">
            <v>0.04</v>
          </cell>
          <cell r="BB221" t="str">
            <v>전 7-18</v>
          </cell>
          <cell r="BC221">
            <v>1</v>
          </cell>
        </row>
        <row r="222">
          <cell r="B222" t="str">
            <v>노말밴드</v>
          </cell>
          <cell r="C222" t="str">
            <v>ST 104C</v>
          </cell>
          <cell r="D222">
            <v>1</v>
          </cell>
          <cell r="E222" t="str">
            <v>EA</v>
          </cell>
          <cell r="F222">
            <v>50</v>
          </cell>
          <cell r="G222">
            <v>76077</v>
          </cell>
          <cell r="I222">
            <v>53231</v>
          </cell>
          <cell r="J222">
            <v>21250</v>
          </cell>
          <cell r="K222">
            <v>21250</v>
          </cell>
          <cell r="M222">
            <v>1596</v>
          </cell>
          <cell r="AM222">
            <v>1</v>
          </cell>
          <cell r="AN222">
            <v>1</v>
          </cell>
          <cell r="AO222">
            <v>1</v>
          </cell>
          <cell r="AP222" t="str">
            <v>저압케이블공</v>
          </cell>
          <cell r="AQ222">
            <v>0.9</v>
          </cell>
          <cell r="BC222">
            <v>1</v>
          </cell>
        </row>
        <row r="223">
          <cell r="B223" t="str">
            <v>케이블 종단접속재</v>
          </cell>
          <cell r="C223" t="str">
            <v>6.6KV 1C/100㎟</v>
          </cell>
          <cell r="D223">
            <v>1</v>
          </cell>
          <cell r="E223" t="str">
            <v>EA</v>
          </cell>
          <cell r="F223">
            <v>50</v>
          </cell>
          <cell r="G223">
            <v>61688</v>
          </cell>
          <cell r="I223">
            <v>59892</v>
          </cell>
          <cell r="K223">
            <v>0</v>
          </cell>
          <cell r="M223">
            <v>1796</v>
          </cell>
          <cell r="AM223">
            <v>1</v>
          </cell>
          <cell r="AN223">
            <v>1</v>
          </cell>
          <cell r="AO223">
            <v>1</v>
          </cell>
          <cell r="AP223" t="str">
            <v>고압케이블공</v>
          </cell>
          <cell r="AQ223">
            <v>0.9</v>
          </cell>
          <cell r="BB223" t="str">
            <v>전 5-40</v>
          </cell>
          <cell r="BC223">
            <v>1</v>
          </cell>
        </row>
        <row r="224">
          <cell r="B224" t="str">
            <v>케이블 종단접속재</v>
          </cell>
          <cell r="C224" t="str">
            <v>6.6KV 1C/200㎟</v>
          </cell>
          <cell r="D224">
            <v>1</v>
          </cell>
          <cell r="E224" t="str">
            <v>EA</v>
          </cell>
          <cell r="F224">
            <v>70</v>
          </cell>
          <cell r="G224">
            <v>89106</v>
          </cell>
          <cell r="I224">
            <v>86511</v>
          </cell>
          <cell r="K224">
            <v>0</v>
          </cell>
          <cell r="M224">
            <v>2595</v>
          </cell>
          <cell r="AM224">
            <v>1</v>
          </cell>
          <cell r="AN224">
            <v>1</v>
          </cell>
          <cell r="AO224">
            <v>1</v>
          </cell>
          <cell r="AP224" t="str">
            <v>고압케이블공</v>
          </cell>
          <cell r="AQ224">
            <v>1.3</v>
          </cell>
          <cell r="BB224" t="str">
            <v>전 5-40</v>
          </cell>
          <cell r="BC224">
            <v>1</v>
          </cell>
        </row>
        <row r="225">
          <cell r="B225" t="str">
            <v>케이블 종단접속재</v>
          </cell>
          <cell r="C225" t="str">
            <v>6.6KV 1C/250㎟</v>
          </cell>
          <cell r="D225">
            <v>1</v>
          </cell>
          <cell r="E225" t="str">
            <v>EA</v>
          </cell>
          <cell r="F225">
            <v>70</v>
          </cell>
          <cell r="G225">
            <v>95959</v>
          </cell>
          <cell r="I225">
            <v>93165</v>
          </cell>
          <cell r="K225">
            <v>0</v>
          </cell>
          <cell r="M225">
            <v>2794</v>
          </cell>
          <cell r="AM225">
            <v>1</v>
          </cell>
          <cell r="AN225">
            <v>1</v>
          </cell>
          <cell r="AO225">
            <v>1</v>
          </cell>
          <cell r="AP225" t="str">
            <v>고압케이블공</v>
          </cell>
          <cell r="AQ225">
            <v>1.4</v>
          </cell>
          <cell r="BB225" t="str">
            <v>전 5-40</v>
          </cell>
          <cell r="BC225">
            <v>1</v>
          </cell>
        </row>
        <row r="226">
          <cell r="A226">
            <v>87</v>
          </cell>
          <cell r="B226" t="str">
            <v>케이블 종단접속재</v>
          </cell>
          <cell r="C226" t="str">
            <v>23KV 1C/60㎟</v>
          </cell>
          <cell r="D226">
            <v>1</v>
          </cell>
          <cell r="E226" t="str">
            <v>EA</v>
          </cell>
          <cell r="F226">
            <v>70</v>
          </cell>
          <cell r="G226">
            <v>178516</v>
          </cell>
          <cell r="I226">
            <v>102443</v>
          </cell>
          <cell r="J226">
            <v>73000</v>
          </cell>
          <cell r="K226">
            <v>73000</v>
          </cell>
          <cell r="M226">
            <v>3073</v>
          </cell>
          <cell r="AM226">
            <v>1</v>
          </cell>
          <cell r="AN226">
            <v>1</v>
          </cell>
          <cell r="AO226">
            <v>1</v>
          </cell>
          <cell r="AP226" t="str">
            <v>특고케이블공</v>
          </cell>
          <cell r="AQ226">
            <v>1.05</v>
          </cell>
          <cell r="BB226" t="str">
            <v>전 5-40</v>
          </cell>
          <cell r="BC226">
            <v>1</v>
          </cell>
        </row>
        <row r="227">
          <cell r="A227">
            <v>88</v>
          </cell>
          <cell r="B227" t="str">
            <v>OUTLET BOX</v>
          </cell>
          <cell r="C227" t="str">
            <v xml:space="preserve">8각 </v>
          </cell>
          <cell r="D227">
            <v>1</v>
          </cell>
          <cell r="E227" t="str">
            <v>EA</v>
          </cell>
          <cell r="F227">
            <v>50</v>
          </cell>
          <cell r="G227">
            <v>10349</v>
          </cell>
          <cell r="I227">
            <v>9582</v>
          </cell>
          <cell r="J227">
            <v>480</v>
          </cell>
          <cell r="K227">
            <v>480</v>
          </cell>
          <cell r="M227">
            <v>287</v>
          </cell>
          <cell r="AM227">
            <v>1</v>
          </cell>
          <cell r="AN227">
            <v>1</v>
          </cell>
          <cell r="AO227">
            <v>1</v>
          </cell>
          <cell r="AP227" t="str">
            <v>내선전공</v>
          </cell>
          <cell r="AQ227">
            <v>0.2</v>
          </cell>
          <cell r="BB227" t="str">
            <v>전 7-2</v>
          </cell>
          <cell r="BC227">
            <v>1</v>
          </cell>
        </row>
        <row r="228">
          <cell r="A228">
            <v>89</v>
          </cell>
          <cell r="B228" t="str">
            <v>OUTLET BOX</v>
          </cell>
          <cell r="C228" t="str">
            <v xml:space="preserve">4각 </v>
          </cell>
          <cell r="D228">
            <v>1</v>
          </cell>
          <cell r="E228" t="str">
            <v>EA</v>
          </cell>
          <cell r="F228">
            <v>50</v>
          </cell>
          <cell r="G228">
            <v>10429</v>
          </cell>
          <cell r="I228">
            <v>9582</v>
          </cell>
          <cell r="J228">
            <v>560</v>
          </cell>
          <cell r="K228">
            <v>560</v>
          </cell>
          <cell r="M228">
            <v>287</v>
          </cell>
          <cell r="AM228">
            <v>1</v>
          </cell>
          <cell r="AN228">
            <v>1</v>
          </cell>
          <cell r="AO228">
            <v>1</v>
          </cell>
          <cell r="AP228" t="str">
            <v>내선전공</v>
          </cell>
          <cell r="AQ228">
            <v>0.2</v>
          </cell>
          <cell r="BB228" t="str">
            <v>전 7-2</v>
          </cell>
          <cell r="BC228">
            <v>1</v>
          </cell>
        </row>
        <row r="229">
          <cell r="A229">
            <v>90</v>
          </cell>
          <cell r="B229" t="str">
            <v>OUTLET</v>
          </cell>
          <cell r="C229" t="str">
            <v>S/W BOX</v>
          </cell>
          <cell r="D229">
            <v>1</v>
          </cell>
          <cell r="E229" t="str">
            <v>EA</v>
          </cell>
          <cell r="F229">
            <v>50</v>
          </cell>
          <cell r="G229">
            <v>10309</v>
          </cell>
          <cell r="I229">
            <v>9582</v>
          </cell>
          <cell r="J229">
            <v>440</v>
          </cell>
          <cell r="K229">
            <v>440</v>
          </cell>
          <cell r="M229">
            <v>287</v>
          </cell>
          <cell r="AM229">
            <v>1</v>
          </cell>
          <cell r="AN229">
            <v>1</v>
          </cell>
          <cell r="AO229">
            <v>1</v>
          </cell>
          <cell r="AP229" t="str">
            <v>내선전공</v>
          </cell>
          <cell r="AQ229">
            <v>0.2</v>
          </cell>
          <cell r="BB229" t="str">
            <v>전 7-2</v>
          </cell>
          <cell r="BC229">
            <v>1</v>
          </cell>
        </row>
        <row r="230">
          <cell r="A230">
            <v>91</v>
          </cell>
          <cell r="B230" t="str">
            <v>BOX COVER</v>
          </cell>
          <cell r="C230" t="str">
            <v xml:space="preserve">8각 </v>
          </cell>
          <cell r="D230">
            <v>1</v>
          </cell>
          <cell r="E230" t="str">
            <v>EA</v>
          </cell>
          <cell r="F230">
            <v>50</v>
          </cell>
          <cell r="G230">
            <v>1640</v>
          </cell>
          <cell r="I230">
            <v>1437</v>
          </cell>
          <cell r="J230">
            <v>160</v>
          </cell>
          <cell r="K230">
            <v>160</v>
          </cell>
          <cell r="M230">
            <v>43</v>
          </cell>
          <cell r="AM230">
            <v>1</v>
          </cell>
          <cell r="AN230">
            <v>1</v>
          </cell>
          <cell r="AO230">
            <v>1</v>
          </cell>
          <cell r="AP230" t="str">
            <v>내선전공</v>
          </cell>
          <cell r="AQ230">
            <v>0.03</v>
          </cell>
          <cell r="BB230" t="str">
            <v>전 7-18</v>
          </cell>
          <cell r="BC230">
            <v>1</v>
          </cell>
        </row>
        <row r="231">
          <cell r="A231">
            <v>92</v>
          </cell>
          <cell r="B231" t="str">
            <v>BOX COVER</v>
          </cell>
          <cell r="C231" t="str">
            <v>4각 오목</v>
          </cell>
          <cell r="D231">
            <v>1</v>
          </cell>
          <cell r="E231" t="str">
            <v>EA</v>
          </cell>
          <cell r="F231">
            <v>50</v>
          </cell>
          <cell r="G231">
            <v>1680</v>
          </cell>
          <cell r="I231">
            <v>1437</v>
          </cell>
          <cell r="J231">
            <v>200</v>
          </cell>
          <cell r="K231">
            <v>200</v>
          </cell>
          <cell r="M231">
            <v>43</v>
          </cell>
          <cell r="AM231">
            <v>1</v>
          </cell>
          <cell r="AN231">
            <v>1</v>
          </cell>
          <cell r="AO231">
            <v>1</v>
          </cell>
          <cell r="AP231" t="str">
            <v>내선전공</v>
          </cell>
          <cell r="AQ231">
            <v>0.03</v>
          </cell>
          <cell r="BB231" t="str">
            <v>전 7-18</v>
          </cell>
          <cell r="BC231">
            <v>1</v>
          </cell>
        </row>
        <row r="232">
          <cell r="A232">
            <v>93</v>
          </cell>
          <cell r="B232" t="str">
            <v>BOX COVER</v>
          </cell>
          <cell r="C232" t="str">
            <v>4각 평</v>
          </cell>
          <cell r="D232">
            <v>1</v>
          </cell>
          <cell r="E232" t="str">
            <v>EA</v>
          </cell>
          <cell r="F232">
            <v>50</v>
          </cell>
          <cell r="G232">
            <v>1680</v>
          </cell>
          <cell r="I232">
            <v>1437</v>
          </cell>
          <cell r="J232">
            <v>200</v>
          </cell>
          <cell r="K232">
            <v>200</v>
          </cell>
          <cell r="M232">
            <v>43</v>
          </cell>
          <cell r="AM232">
            <v>1</v>
          </cell>
          <cell r="AN232">
            <v>1</v>
          </cell>
          <cell r="AO232">
            <v>1</v>
          </cell>
          <cell r="AP232" t="str">
            <v>내선전공</v>
          </cell>
          <cell r="AQ232">
            <v>0.03</v>
          </cell>
          <cell r="BB232" t="str">
            <v>전 7-18</v>
          </cell>
          <cell r="BC232">
            <v>1</v>
          </cell>
        </row>
        <row r="233">
          <cell r="A233">
            <v>94</v>
          </cell>
          <cell r="B233" t="str">
            <v>BOX COVER</v>
          </cell>
          <cell r="C233" t="str">
            <v xml:space="preserve">S/W </v>
          </cell>
          <cell r="D233">
            <v>1</v>
          </cell>
          <cell r="E233" t="str">
            <v>EA</v>
          </cell>
          <cell r="F233">
            <v>50</v>
          </cell>
          <cell r="G233">
            <v>1640</v>
          </cell>
          <cell r="I233">
            <v>1437</v>
          </cell>
          <cell r="J233">
            <v>160</v>
          </cell>
          <cell r="K233">
            <v>160</v>
          </cell>
          <cell r="M233">
            <v>43</v>
          </cell>
          <cell r="AM233">
            <v>1</v>
          </cell>
          <cell r="AN233">
            <v>1</v>
          </cell>
          <cell r="AO233">
            <v>1</v>
          </cell>
          <cell r="AP233" t="str">
            <v>내선전공</v>
          </cell>
          <cell r="AQ233">
            <v>0.03</v>
          </cell>
          <cell r="BB233" t="str">
            <v>전 7-18</v>
          </cell>
          <cell r="BC233">
            <v>1</v>
          </cell>
        </row>
        <row r="234">
          <cell r="B234" t="str">
            <v>PULL BOX</v>
          </cell>
          <cell r="C234" t="str">
            <v xml:space="preserve">100x100x50 </v>
          </cell>
          <cell r="D234">
            <v>1</v>
          </cell>
          <cell r="E234" t="str">
            <v>EA</v>
          </cell>
          <cell r="F234">
            <v>50</v>
          </cell>
          <cell r="G234">
            <v>32569</v>
          </cell>
          <cell r="I234">
            <v>31621</v>
          </cell>
          <cell r="K234">
            <v>0</v>
          </cell>
          <cell r="M234">
            <v>948</v>
          </cell>
          <cell r="AM234">
            <v>1</v>
          </cell>
          <cell r="AN234">
            <v>1</v>
          </cell>
          <cell r="AO234">
            <v>1</v>
          </cell>
          <cell r="AP234" t="str">
            <v>내선전공</v>
          </cell>
          <cell r="AQ234">
            <v>0.66</v>
          </cell>
          <cell r="BB234" t="str">
            <v>전 7-3</v>
          </cell>
          <cell r="BC234">
            <v>1</v>
          </cell>
        </row>
        <row r="235">
          <cell r="A235">
            <v>95</v>
          </cell>
          <cell r="B235" t="str">
            <v>PULL BOX</v>
          </cell>
          <cell r="C235" t="str">
            <v xml:space="preserve">100x100x75 </v>
          </cell>
          <cell r="D235">
            <v>1</v>
          </cell>
          <cell r="E235" t="str">
            <v>EA</v>
          </cell>
          <cell r="F235">
            <v>50</v>
          </cell>
          <cell r="G235">
            <v>33939</v>
          </cell>
          <cell r="I235">
            <v>31621</v>
          </cell>
          <cell r="J235">
            <v>1370</v>
          </cell>
          <cell r="K235">
            <v>1370</v>
          </cell>
          <cell r="M235">
            <v>948</v>
          </cell>
          <cell r="AM235">
            <v>1</v>
          </cell>
          <cell r="AN235">
            <v>1</v>
          </cell>
          <cell r="AO235">
            <v>1</v>
          </cell>
          <cell r="AP235" t="str">
            <v>내선전공</v>
          </cell>
          <cell r="AQ235">
            <v>0.66</v>
          </cell>
          <cell r="BB235" t="str">
            <v>전 7-3</v>
          </cell>
          <cell r="BC235">
            <v>1</v>
          </cell>
        </row>
        <row r="236">
          <cell r="A236">
            <v>96</v>
          </cell>
          <cell r="B236" t="str">
            <v>PULL BOX</v>
          </cell>
          <cell r="C236" t="str">
            <v xml:space="preserve">100x100x100 </v>
          </cell>
          <cell r="D236">
            <v>1</v>
          </cell>
          <cell r="E236" t="str">
            <v>EA</v>
          </cell>
          <cell r="F236">
            <v>50</v>
          </cell>
          <cell r="G236">
            <v>34139</v>
          </cell>
          <cell r="I236">
            <v>31621</v>
          </cell>
          <cell r="J236">
            <v>1570</v>
          </cell>
          <cell r="K236">
            <v>1570</v>
          </cell>
          <cell r="M236">
            <v>948</v>
          </cell>
          <cell r="AM236">
            <v>1</v>
          </cell>
          <cell r="AN236">
            <v>1</v>
          </cell>
          <cell r="AO236">
            <v>1</v>
          </cell>
          <cell r="AP236" t="str">
            <v>내선전공</v>
          </cell>
          <cell r="AQ236">
            <v>0.66</v>
          </cell>
          <cell r="BB236" t="str">
            <v>전 7-3</v>
          </cell>
          <cell r="BC236">
            <v>1</v>
          </cell>
        </row>
        <row r="237">
          <cell r="A237">
            <v>97</v>
          </cell>
          <cell r="B237" t="str">
            <v>PULL BOX</v>
          </cell>
          <cell r="C237" t="str">
            <v xml:space="preserve">150X150X100 </v>
          </cell>
          <cell r="D237">
            <v>1</v>
          </cell>
          <cell r="E237" t="str">
            <v>EA</v>
          </cell>
          <cell r="F237">
            <v>50</v>
          </cell>
          <cell r="G237">
            <v>34789</v>
          </cell>
          <cell r="I237">
            <v>31621</v>
          </cell>
          <cell r="J237">
            <v>2220</v>
          </cell>
          <cell r="K237">
            <v>2220</v>
          </cell>
          <cell r="M237">
            <v>948</v>
          </cell>
          <cell r="AM237">
            <v>1</v>
          </cell>
          <cell r="AN237">
            <v>1</v>
          </cell>
          <cell r="AO237">
            <v>1</v>
          </cell>
          <cell r="AP237" t="str">
            <v>내선전공</v>
          </cell>
          <cell r="AQ237">
            <v>0.66</v>
          </cell>
          <cell r="BB237" t="str">
            <v>전 7-3</v>
          </cell>
          <cell r="BC237">
            <v>1</v>
          </cell>
        </row>
        <row r="238">
          <cell r="A238">
            <v>98</v>
          </cell>
          <cell r="B238" t="str">
            <v>PULL BOX</v>
          </cell>
          <cell r="C238" t="str">
            <v xml:space="preserve">150X150X150 </v>
          </cell>
          <cell r="D238">
            <v>1</v>
          </cell>
          <cell r="E238" t="str">
            <v>EA</v>
          </cell>
          <cell r="F238">
            <v>50</v>
          </cell>
          <cell r="G238">
            <v>35029</v>
          </cell>
          <cell r="I238">
            <v>31621</v>
          </cell>
          <cell r="J238">
            <v>2460</v>
          </cell>
          <cell r="K238">
            <v>2460</v>
          </cell>
          <cell r="M238">
            <v>948</v>
          </cell>
          <cell r="AM238">
            <v>1</v>
          </cell>
          <cell r="AN238">
            <v>1</v>
          </cell>
          <cell r="AO238">
            <v>1</v>
          </cell>
          <cell r="AP238" t="str">
            <v>내선전공</v>
          </cell>
          <cell r="AQ238">
            <v>0.66</v>
          </cell>
          <cell r="BB238" t="str">
            <v>전 7-3</v>
          </cell>
          <cell r="BC238">
            <v>1</v>
          </cell>
        </row>
        <row r="239">
          <cell r="A239">
            <v>99</v>
          </cell>
          <cell r="B239" t="str">
            <v>PULL BOX</v>
          </cell>
          <cell r="C239" t="str">
            <v xml:space="preserve">200X200X100 </v>
          </cell>
          <cell r="D239">
            <v>1</v>
          </cell>
          <cell r="E239" t="str">
            <v>EA</v>
          </cell>
          <cell r="F239">
            <v>50</v>
          </cell>
          <cell r="G239">
            <v>35639</v>
          </cell>
          <cell r="I239">
            <v>31621</v>
          </cell>
          <cell r="J239">
            <v>3070</v>
          </cell>
          <cell r="K239">
            <v>3070</v>
          </cell>
          <cell r="M239">
            <v>948</v>
          </cell>
          <cell r="AM239">
            <v>1</v>
          </cell>
          <cell r="AN239">
            <v>1</v>
          </cell>
          <cell r="AO239">
            <v>1</v>
          </cell>
          <cell r="AP239" t="str">
            <v>내선전공</v>
          </cell>
          <cell r="AQ239">
            <v>0.66</v>
          </cell>
          <cell r="BB239" t="str">
            <v>전 7-3</v>
          </cell>
          <cell r="BC239">
            <v>1</v>
          </cell>
        </row>
        <row r="240">
          <cell r="A240">
            <v>100</v>
          </cell>
          <cell r="B240" t="str">
            <v>PULL BOX</v>
          </cell>
          <cell r="C240" t="str">
            <v>200X200X150</v>
          </cell>
          <cell r="D240">
            <v>1</v>
          </cell>
          <cell r="E240" t="str">
            <v>EA</v>
          </cell>
          <cell r="F240">
            <v>50</v>
          </cell>
          <cell r="G240">
            <v>36209</v>
          </cell>
          <cell r="I240">
            <v>31621</v>
          </cell>
          <cell r="J240">
            <v>3640</v>
          </cell>
          <cell r="K240">
            <v>3640</v>
          </cell>
          <cell r="M240">
            <v>948</v>
          </cell>
          <cell r="AM240">
            <v>1</v>
          </cell>
          <cell r="AN240">
            <v>1</v>
          </cell>
          <cell r="AO240">
            <v>1</v>
          </cell>
          <cell r="AP240" t="str">
            <v>내선전공</v>
          </cell>
          <cell r="AQ240">
            <v>0.66</v>
          </cell>
          <cell r="BB240" t="str">
            <v>전 7-3</v>
          </cell>
          <cell r="BC240">
            <v>1</v>
          </cell>
        </row>
        <row r="241">
          <cell r="A241">
            <v>101</v>
          </cell>
          <cell r="B241" t="str">
            <v>PULL BOX</v>
          </cell>
          <cell r="C241" t="str">
            <v xml:space="preserve">200X200X200 </v>
          </cell>
          <cell r="D241">
            <v>1</v>
          </cell>
          <cell r="E241" t="str">
            <v>EA</v>
          </cell>
          <cell r="F241">
            <v>50</v>
          </cell>
          <cell r="G241">
            <v>36779</v>
          </cell>
          <cell r="I241">
            <v>31621</v>
          </cell>
          <cell r="J241">
            <v>4210</v>
          </cell>
          <cell r="K241">
            <v>4210</v>
          </cell>
          <cell r="M241">
            <v>948</v>
          </cell>
          <cell r="AM241">
            <v>1</v>
          </cell>
          <cell r="AN241">
            <v>1</v>
          </cell>
          <cell r="AO241">
            <v>1</v>
          </cell>
          <cell r="AP241" t="str">
            <v>내선전공</v>
          </cell>
          <cell r="AQ241">
            <v>0.66</v>
          </cell>
          <cell r="BB241" t="str">
            <v>전 7-3</v>
          </cell>
          <cell r="BC241">
            <v>1</v>
          </cell>
        </row>
        <row r="242">
          <cell r="A242">
            <v>102</v>
          </cell>
          <cell r="B242" t="str">
            <v>PULL BOX</v>
          </cell>
          <cell r="C242" t="str">
            <v xml:space="preserve">250X250X150 </v>
          </cell>
          <cell r="D242">
            <v>1</v>
          </cell>
          <cell r="E242" t="str">
            <v>EA</v>
          </cell>
          <cell r="F242">
            <v>50</v>
          </cell>
          <cell r="G242">
            <v>37139</v>
          </cell>
          <cell r="I242">
            <v>31621</v>
          </cell>
          <cell r="J242">
            <v>4570</v>
          </cell>
          <cell r="K242">
            <v>4570</v>
          </cell>
          <cell r="M242">
            <v>948</v>
          </cell>
          <cell r="AM242">
            <v>1</v>
          </cell>
          <cell r="AN242">
            <v>1</v>
          </cell>
          <cell r="AO242">
            <v>1</v>
          </cell>
          <cell r="AP242" t="str">
            <v>내선전공</v>
          </cell>
          <cell r="AQ242">
            <v>0.66</v>
          </cell>
          <cell r="BB242" t="str">
            <v>전 7-3</v>
          </cell>
          <cell r="BC242">
            <v>1</v>
          </cell>
        </row>
        <row r="243">
          <cell r="B243" t="str">
            <v>PULL BOX</v>
          </cell>
          <cell r="C243" t="str">
            <v>250X250X200</v>
          </cell>
          <cell r="D243">
            <v>1</v>
          </cell>
          <cell r="E243" t="str">
            <v>EA</v>
          </cell>
          <cell r="F243">
            <v>50</v>
          </cell>
          <cell r="G243">
            <v>38849</v>
          </cell>
          <cell r="I243">
            <v>31621</v>
          </cell>
          <cell r="J243">
            <v>6280</v>
          </cell>
          <cell r="K243">
            <v>6280</v>
          </cell>
          <cell r="M243">
            <v>948</v>
          </cell>
          <cell r="AM243">
            <v>1</v>
          </cell>
          <cell r="AN243">
            <v>1</v>
          </cell>
          <cell r="AO243">
            <v>1</v>
          </cell>
          <cell r="AP243" t="str">
            <v>내선전공</v>
          </cell>
          <cell r="AQ243">
            <v>0.66</v>
          </cell>
          <cell r="BB243" t="str">
            <v>전 7-3</v>
          </cell>
          <cell r="BC243">
            <v>1</v>
          </cell>
        </row>
        <row r="244">
          <cell r="A244">
            <v>103</v>
          </cell>
          <cell r="B244" t="str">
            <v>PULL BOX</v>
          </cell>
          <cell r="C244" t="str">
            <v xml:space="preserve">300X300X200 </v>
          </cell>
          <cell r="D244">
            <v>1</v>
          </cell>
          <cell r="E244" t="str">
            <v>EA</v>
          </cell>
          <cell r="F244">
            <v>50</v>
          </cell>
          <cell r="G244">
            <v>39049</v>
          </cell>
          <cell r="I244">
            <v>31621</v>
          </cell>
          <cell r="J244">
            <v>6480</v>
          </cell>
          <cell r="K244">
            <v>6480</v>
          </cell>
          <cell r="M244">
            <v>948</v>
          </cell>
          <cell r="AM244">
            <v>1</v>
          </cell>
          <cell r="AN244">
            <v>1</v>
          </cell>
          <cell r="AO244">
            <v>1</v>
          </cell>
          <cell r="AP244" t="str">
            <v>내선전공</v>
          </cell>
          <cell r="AQ244">
            <v>0.66</v>
          </cell>
          <cell r="BB244" t="str">
            <v>전 7-3</v>
          </cell>
          <cell r="BC244">
            <v>1</v>
          </cell>
        </row>
        <row r="245">
          <cell r="B245" t="str">
            <v>PULL BOX</v>
          </cell>
          <cell r="C245" t="str">
            <v xml:space="preserve">300X300X300 </v>
          </cell>
          <cell r="D245">
            <v>1</v>
          </cell>
          <cell r="E245" t="str">
            <v>EA</v>
          </cell>
          <cell r="F245">
            <v>50</v>
          </cell>
          <cell r="G245">
            <v>32569</v>
          </cell>
          <cell r="I245">
            <v>31621</v>
          </cell>
          <cell r="K245">
            <v>0</v>
          </cell>
          <cell r="M245">
            <v>948</v>
          </cell>
          <cell r="AM245">
            <v>1</v>
          </cell>
          <cell r="AN245">
            <v>1</v>
          </cell>
          <cell r="AO245">
            <v>1</v>
          </cell>
          <cell r="AP245" t="str">
            <v>내선전공</v>
          </cell>
          <cell r="AQ245">
            <v>0.66</v>
          </cell>
          <cell r="BB245" t="str">
            <v>전 7-3</v>
          </cell>
          <cell r="BC245">
            <v>1</v>
          </cell>
        </row>
        <row r="246">
          <cell r="B246" t="str">
            <v>PULL BOX</v>
          </cell>
          <cell r="C246" t="str">
            <v xml:space="preserve">400X400X200 </v>
          </cell>
          <cell r="D246">
            <v>1</v>
          </cell>
          <cell r="E246" t="str">
            <v>EA</v>
          </cell>
          <cell r="F246">
            <v>50</v>
          </cell>
          <cell r="G246">
            <v>32569</v>
          </cell>
          <cell r="I246">
            <v>31621</v>
          </cell>
          <cell r="K246">
            <v>0</v>
          </cell>
          <cell r="M246">
            <v>948</v>
          </cell>
          <cell r="AM246">
            <v>1</v>
          </cell>
          <cell r="AN246">
            <v>1</v>
          </cell>
          <cell r="AO246">
            <v>1</v>
          </cell>
          <cell r="AP246" t="str">
            <v>내선전공</v>
          </cell>
          <cell r="AQ246">
            <v>0.66</v>
          </cell>
          <cell r="BB246" t="str">
            <v>전 7-3</v>
          </cell>
          <cell r="BC246">
            <v>1</v>
          </cell>
        </row>
        <row r="247">
          <cell r="A247">
            <v>104</v>
          </cell>
          <cell r="B247" t="str">
            <v>PULL BOX</v>
          </cell>
          <cell r="C247" t="str">
            <v xml:space="preserve">400X400X300 </v>
          </cell>
          <cell r="D247">
            <v>1</v>
          </cell>
          <cell r="E247" t="str">
            <v>EA</v>
          </cell>
          <cell r="F247">
            <v>50</v>
          </cell>
          <cell r="G247">
            <v>59110</v>
          </cell>
          <cell r="I247">
            <v>45515</v>
          </cell>
          <cell r="J247">
            <v>12230</v>
          </cell>
          <cell r="K247">
            <v>12230</v>
          </cell>
          <cell r="M247">
            <v>1365</v>
          </cell>
          <cell r="AM247">
            <v>1</v>
          </cell>
          <cell r="AN247">
            <v>1</v>
          </cell>
          <cell r="AO247">
            <v>1</v>
          </cell>
          <cell r="AP247" t="str">
            <v>내선전공</v>
          </cell>
          <cell r="AQ247">
            <v>0.95</v>
          </cell>
          <cell r="BB247" t="str">
            <v>전 7-3</v>
          </cell>
          <cell r="BC247">
            <v>1</v>
          </cell>
        </row>
        <row r="248">
          <cell r="B248" t="str">
            <v>JOINT BOX</v>
          </cell>
          <cell r="C248" t="str">
            <v xml:space="preserve">100x100x100 </v>
          </cell>
          <cell r="D248">
            <v>1</v>
          </cell>
          <cell r="E248" t="str">
            <v>EA</v>
          </cell>
          <cell r="F248">
            <v>50</v>
          </cell>
          <cell r="G248">
            <v>14310</v>
          </cell>
          <cell r="I248">
            <v>13894</v>
          </cell>
          <cell r="K248">
            <v>0</v>
          </cell>
          <cell r="M248">
            <v>416</v>
          </cell>
          <cell r="AM248">
            <v>1</v>
          </cell>
          <cell r="AN248">
            <v>1</v>
          </cell>
          <cell r="AO248">
            <v>1</v>
          </cell>
          <cell r="AP248" t="str">
            <v>내선전공</v>
          </cell>
          <cell r="AQ248">
            <v>0.28999999999999998</v>
          </cell>
          <cell r="BB248" t="str">
            <v>전 7-2</v>
          </cell>
          <cell r="BC248">
            <v>1</v>
          </cell>
        </row>
        <row r="249">
          <cell r="B249" t="str">
            <v>노출 BOX</v>
          </cell>
          <cell r="C249" t="str">
            <v>16mm 2방</v>
          </cell>
          <cell r="D249">
            <v>1</v>
          </cell>
          <cell r="E249" t="str">
            <v>EA</v>
          </cell>
          <cell r="F249">
            <v>50</v>
          </cell>
          <cell r="G249">
            <v>14310</v>
          </cell>
          <cell r="I249">
            <v>13894</v>
          </cell>
          <cell r="K249">
            <v>0</v>
          </cell>
          <cell r="M249">
            <v>416</v>
          </cell>
          <cell r="AM249">
            <v>1</v>
          </cell>
          <cell r="AN249">
            <v>1</v>
          </cell>
          <cell r="AO249">
            <v>1</v>
          </cell>
          <cell r="AP249" t="str">
            <v>내선전공</v>
          </cell>
          <cell r="AQ249">
            <v>0.28999999999999998</v>
          </cell>
          <cell r="BB249" t="str">
            <v>전 7-2</v>
          </cell>
          <cell r="BC249">
            <v>1</v>
          </cell>
        </row>
        <row r="250">
          <cell r="B250" t="str">
            <v>노출 BOX</v>
          </cell>
          <cell r="C250" t="str">
            <v>22mm 2방</v>
          </cell>
          <cell r="D250">
            <v>1</v>
          </cell>
          <cell r="E250" t="str">
            <v>EA</v>
          </cell>
          <cell r="F250">
            <v>50</v>
          </cell>
          <cell r="G250">
            <v>14310</v>
          </cell>
          <cell r="I250">
            <v>13894</v>
          </cell>
          <cell r="K250">
            <v>0</v>
          </cell>
          <cell r="M250">
            <v>416</v>
          </cell>
          <cell r="AM250">
            <v>1</v>
          </cell>
          <cell r="AN250">
            <v>1</v>
          </cell>
          <cell r="AO250">
            <v>1</v>
          </cell>
          <cell r="AP250" t="str">
            <v>내선전공</v>
          </cell>
          <cell r="AQ250">
            <v>0.28999999999999998</v>
          </cell>
          <cell r="BB250" t="str">
            <v>전 7-2</v>
          </cell>
          <cell r="BC250">
            <v>1</v>
          </cell>
        </row>
        <row r="251">
          <cell r="A251">
            <v>105</v>
          </cell>
          <cell r="B251" t="str">
            <v>CABLE TRAY(AL)</v>
          </cell>
          <cell r="C251" t="str">
            <v xml:space="preserve">200W </v>
          </cell>
          <cell r="D251">
            <v>1</v>
          </cell>
          <cell r="E251" t="str">
            <v>m</v>
          </cell>
          <cell r="F251">
            <v>50</v>
          </cell>
          <cell r="G251">
            <v>22896</v>
          </cell>
          <cell r="I251">
            <v>7569</v>
          </cell>
          <cell r="J251">
            <v>15100</v>
          </cell>
          <cell r="K251">
            <v>15100</v>
          </cell>
          <cell r="M251">
            <v>227</v>
          </cell>
          <cell r="AM251">
            <v>1</v>
          </cell>
          <cell r="AN251">
            <v>1</v>
          </cell>
          <cell r="AO251">
            <v>1</v>
          </cell>
          <cell r="AP251" t="str">
            <v>내선전공</v>
          </cell>
          <cell r="AQ251">
            <v>0.158</v>
          </cell>
          <cell r="BB251" t="str">
            <v>전 7-20</v>
          </cell>
          <cell r="BC251">
            <v>1</v>
          </cell>
        </row>
        <row r="252">
          <cell r="A252">
            <v>106</v>
          </cell>
          <cell r="B252" t="str">
            <v>CABLE TRAY(AL)</v>
          </cell>
          <cell r="C252" t="str">
            <v xml:space="preserve">300W </v>
          </cell>
          <cell r="D252">
            <v>1</v>
          </cell>
          <cell r="E252" t="str">
            <v>m</v>
          </cell>
          <cell r="F252">
            <v>50</v>
          </cell>
          <cell r="G252">
            <v>24319</v>
          </cell>
          <cell r="I252">
            <v>9582</v>
          </cell>
          <cell r="J252">
            <v>14450</v>
          </cell>
          <cell r="K252">
            <v>14450</v>
          </cell>
          <cell r="M252">
            <v>287</v>
          </cell>
          <cell r="AM252">
            <v>1</v>
          </cell>
          <cell r="AN252">
            <v>1</v>
          </cell>
          <cell r="AO252">
            <v>1</v>
          </cell>
          <cell r="AP252" t="str">
            <v>내선전공</v>
          </cell>
          <cell r="AQ252">
            <v>0.2</v>
          </cell>
          <cell r="BB252" t="str">
            <v>전 7-20</v>
          </cell>
          <cell r="BC252">
            <v>1</v>
          </cell>
        </row>
        <row r="253">
          <cell r="A253">
            <v>107</v>
          </cell>
          <cell r="B253" t="str">
            <v>CABLE TRAY(AL)</v>
          </cell>
          <cell r="C253" t="str">
            <v xml:space="preserve">450W </v>
          </cell>
          <cell r="D253">
            <v>1</v>
          </cell>
          <cell r="E253" t="str">
            <v>m</v>
          </cell>
          <cell r="F253">
            <v>50</v>
          </cell>
          <cell r="G253">
            <v>31466</v>
          </cell>
          <cell r="I253">
            <v>14948</v>
          </cell>
          <cell r="J253">
            <v>16070</v>
          </cell>
          <cell r="K253">
            <v>16070</v>
          </cell>
          <cell r="M253">
            <v>448</v>
          </cell>
          <cell r="AM253">
            <v>1</v>
          </cell>
          <cell r="AN253">
            <v>1</v>
          </cell>
          <cell r="AO253">
            <v>1</v>
          </cell>
          <cell r="AP253" t="str">
            <v>내선전공</v>
          </cell>
          <cell r="AQ253">
            <v>0.312</v>
          </cell>
          <cell r="BB253" t="str">
            <v>전 7-20</v>
          </cell>
          <cell r="BC253">
            <v>1</v>
          </cell>
        </row>
        <row r="254">
          <cell r="B254" t="str">
            <v>CABLE TRAY(AL)</v>
          </cell>
          <cell r="C254" t="str">
            <v xml:space="preserve">500W </v>
          </cell>
          <cell r="D254">
            <v>1</v>
          </cell>
          <cell r="E254" t="str">
            <v>m</v>
          </cell>
          <cell r="F254">
            <v>50</v>
          </cell>
          <cell r="G254">
            <v>18475</v>
          </cell>
          <cell r="I254">
            <v>17937</v>
          </cell>
          <cell r="K254">
            <v>0</v>
          </cell>
          <cell r="M254">
            <v>538</v>
          </cell>
          <cell r="AM254">
            <v>1</v>
          </cell>
          <cell r="AN254">
            <v>1.2</v>
          </cell>
          <cell r="AO254">
            <v>1.2</v>
          </cell>
          <cell r="AP254" t="str">
            <v>내선전공</v>
          </cell>
          <cell r="AQ254">
            <v>0.312</v>
          </cell>
          <cell r="BB254" t="str">
            <v>전 7-20</v>
          </cell>
          <cell r="BC254">
            <v>1</v>
          </cell>
        </row>
        <row r="255">
          <cell r="A255">
            <v>108</v>
          </cell>
          <cell r="B255" t="str">
            <v>CABLE TRAY(AL)</v>
          </cell>
          <cell r="C255" t="str">
            <v xml:space="preserve">600W </v>
          </cell>
          <cell r="D255">
            <v>1</v>
          </cell>
          <cell r="E255" t="str">
            <v>m</v>
          </cell>
          <cell r="F255">
            <v>50</v>
          </cell>
          <cell r="G255">
            <v>35652</v>
          </cell>
          <cell r="I255">
            <v>17439</v>
          </cell>
          <cell r="J255">
            <v>17690</v>
          </cell>
          <cell r="K255">
            <v>17690</v>
          </cell>
          <cell r="M255">
            <v>523</v>
          </cell>
          <cell r="AM255">
            <v>1</v>
          </cell>
          <cell r="AN255">
            <v>1</v>
          </cell>
          <cell r="AO255">
            <v>1</v>
          </cell>
          <cell r="AP255" t="str">
            <v>내선전공</v>
          </cell>
          <cell r="AQ255">
            <v>0.36399999999999999</v>
          </cell>
          <cell r="BB255" t="str">
            <v>전 7-20</v>
          </cell>
          <cell r="BC255">
            <v>1</v>
          </cell>
        </row>
        <row r="256">
          <cell r="B256" t="str">
            <v>CABLE TRAY(AL)</v>
          </cell>
          <cell r="C256" t="str">
            <v xml:space="preserve">800W </v>
          </cell>
          <cell r="D256">
            <v>1</v>
          </cell>
          <cell r="E256" t="str">
            <v>m</v>
          </cell>
          <cell r="F256">
            <v>50</v>
          </cell>
          <cell r="G256">
            <v>21554</v>
          </cell>
          <cell r="I256">
            <v>20927</v>
          </cell>
          <cell r="K256">
            <v>0</v>
          </cell>
          <cell r="M256">
            <v>627</v>
          </cell>
          <cell r="AM256">
            <v>1</v>
          </cell>
          <cell r="AN256">
            <v>1.2</v>
          </cell>
          <cell r="AO256">
            <v>1.2</v>
          </cell>
          <cell r="AP256" t="str">
            <v>내선전공</v>
          </cell>
          <cell r="AQ256">
            <v>0.36399999999999999</v>
          </cell>
          <cell r="BB256" t="str">
            <v>전 7-20</v>
          </cell>
          <cell r="BC256">
            <v>1</v>
          </cell>
        </row>
        <row r="257">
          <cell r="A257">
            <v>109</v>
          </cell>
          <cell r="B257" t="str">
            <v>TRAY COVER(AL)</v>
          </cell>
          <cell r="C257" t="str">
            <v xml:space="preserve">200W </v>
          </cell>
          <cell r="D257">
            <v>1</v>
          </cell>
          <cell r="E257" t="str">
            <v>EA</v>
          </cell>
          <cell r="F257">
            <v>50</v>
          </cell>
          <cell r="G257">
            <v>8591</v>
          </cell>
          <cell r="I257">
            <v>3487</v>
          </cell>
          <cell r="J257">
            <v>5000</v>
          </cell>
          <cell r="K257">
            <v>5000</v>
          </cell>
          <cell r="M257">
            <v>104</v>
          </cell>
          <cell r="AM257">
            <v>1</v>
          </cell>
          <cell r="AN257">
            <v>0.2</v>
          </cell>
          <cell r="AO257">
            <v>0.2</v>
          </cell>
          <cell r="AP257" t="str">
            <v>내선전공</v>
          </cell>
          <cell r="AQ257">
            <v>0.36399999999999999</v>
          </cell>
          <cell r="BB257" t="str">
            <v>전 7-20</v>
          </cell>
          <cell r="BC257">
            <v>1</v>
          </cell>
        </row>
        <row r="258">
          <cell r="A258">
            <v>110</v>
          </cell>
          <cell r="B258" t="str">
            <v>TRAY COVER(AL)</v>
          </cell>
          <cell r="C258" t="str">
            <v>300W</v>
          </cell>
          <cell r="D258">
            <v>1</v>
          </cell>
          <cell r="E258" t="str">
            <v>EA</v>
          </cell>
          <cell r="F258">
            <v>50</v>
          </cell>
          <cell r="G258">
            <v>10691</v>
          </cell>
          <cell r="I258">
            <v>3487</v>
          </cell>
          <cell r="J258">
            <v>7100</v>
          </cell>
          <cell r="K258">
            <v>7100</v>
          </cell>
          <cell r="M258">
            <v>104</v>
          </cell>
          <cell r="AM258">
            <v>1</v>
          </cell>
          <cell r="AN258">
            <v>0.2</v>
          </cell>
          <cell r="AO258">
            <v>0.2</v>
          </cell>
          <cell r="AP258" t="str">
            <v>내선전공</v>
          </cell>
          <cell r="AQ258">
            <v>0.36399999999999999</v>
          </cell>
          <cell r="BB258" t="str">
            <v>전 7-20</v>
          </cell>
          <cell r="BC258">
            <v>1</v>
          </cell>
        </row>
        <row r="259">
          <cell r="A259">
            <v>111</v>
          </cell>
          <cell r="B259" t="str">
            <v>TRAY COVER(AL)</v>
          </cell>
          <cell r="C259" t="str">
            <v>450W</v>
          </cell>
          <cell r="D259">
            <v>1</v>
          </cell>
          <cell r="E259" t="str">
            <v>EA</v>
          </cell>
          <cell r="F259">
            <v>50</v>
          </cell>
          <cell r="G259">
            <v>12691</v>
          </cell>
          <cell r="I259">
            <v>3487</v>
          </cell>
          <cell r="J259">
            <v>9100</v>
          </cell>
          <cell r="K259">
            <v>9100</v>
          </cell>
          <cell r="M259">
            <v>104</v>
          </cell>
          <cell r="AM259">
            <v>1</v>
          </cell>
          <cell r="AN259">
            <v>0.2</v>
          </cell>
          <cell r="AO259">
            <v>0.2</v>
          </cell>
          <cell r="AP259" t="str">
            <v>내선전공</v>
          </cell>
          <cell r="AQ259">
            <v>0.36399999999999999</v>
          </cell>
          <cell r="BB259" t="str">
            <v>전 7-20</v>
          </cell>
          <cell r="BC259">
            <v>1</v>
          </cell>
        </row>
        <row r="260">
          <cell r="A260">
            <v>112</v>
          </cell>
          <cell r="B260" t="str">
            <v>TRAY COVER(AL)</v>
          </cell>
          <cell r="C260" t="str">
            <v>600W</v>
          </cell>
          <cell r="D260">
            <v>1</v>
          </cell>
          <cell r="E260" t="str">
            <v>EA</v>
          </cell>
          <cell r="F260">
            <v>50</v>
          </cell>
          <cell r="G260">
            <v>16791</v>
          </cell>
          <cell r="I260">
            <v>3487</v>
          </cell>
          <cell r="J260">
            <v>13200</v>
          </cell>
          <cell r="K260">
            <v>13200</v>
          </cell>
          <cell r="M260">
            <v>104</v>
          </cell>
          <cell r="AM260">
            <v>1</v>
          </cell>
          <cell r="AN260">
            <v>0.2</v>
          </cell>
          <cell r="AO260">
            <v>0.2</v>
          </cell>
          <cell r="AP260" t="str">
            <v>내선전공</v>
          </cell>
          <cell r="AQ260">
            <v>0.36399999999999999</v>
          </cell>
          <cell r="BB260" t="str">
            <v>전 7-20</v>
          </cell>
          <cell r="BC260">
            <v>1</v>
          </cell>
        </row>
        <row r="261">
          <cell r="B261" t="str">
            <v>90˚Hor.Elbow</v>
          </cell>
          <cell r="C261" t="str">
            <v xml:space="preserve">200W (W/COVER) </v>
          </cell>
          <cell r="D261">
            <v>1</v>
          </cell>
          <cell r="E261" t="str">
            <v>EA</v>
          </cell>
          <cell r="F261">
            <v>50</v>
          </cell>
          <cell r="G261">
            <v>40714</v>
          </cell>
          <cell r="I261">
            <v>20927</v>
          </cell>
          <cell r="J261">
            <v>19160</v>
          </cell>
          <cell r="K261">
            <v>19160</v>
          </cell>
          <cell r="M261">
            <v>627</v>
          </cell>
          <cell r="AM261">
            <v>1</v>
          </cell>
          <cell r="AN261">
            <v>1.2</v>
          </cell>
          <cell r="AO261">
            <v>1.2</v>
          </cell>
          <cell r="AP261" t="str">
            <v>내선전공</v>
          </cell>
          <cell r="AQ261">
            <v>0.36399999999999999</v>
          </cell>
          <cell r="BB261" t="str">
            <v>전 7-20</v>
          </cell>
          <cell r="BC261">
            <v>1</v>
          </cell>
        </row>
        <row r="262">
          <cell r="B262" t="str">
            <v>90˚Hor.Elbow</v>
          </cell>
          <cell r="C262" t="str">
            <v xml:space="preserve">300W (W/COVER) </v>
          </cell>
          <cell r="D262">
            <v>1</v>
          </cell>
          <cell r="E262" t="str">
            <v>EA</v>
          </cell>
          <cell r="F262">
            <v>50</v>
          </cell>
          <cell r="G262">
            <v>41834</v>
          </cell>
          <cell r="I262">
            <v>20927</v>
          </cell>
          <cell r="J262">
            <v>20280</v>
          </cell>
          <cell r="K262">
            <v>20280</v>
          </cell>
          <cell r="M262">
            <v>627</v>
          </cell>
          <cell r="AM262">
            <v>1</v>
          </cell>
          <cell r="AN262">
            <v>1.2</v>
          </cell>
          <cell r="AO262">
            <v>1.2</v>
          </cell>
          <cell r="AP262" t="str">
            <v>내선전공</v>
          </cell>
          <cell r="AQ262">
            <v>0.36399999999999999</v>
          </cell>
          <cell r="BB262" t="str">
            <v>전 7-20</v>
          </cell>
          <cell r="BC262">
            <v>1</v>
          </cell>
        </row>
        <row r="263">
          <cell r="B263" t="str">
            <v>90˚Hor.Elbow</v>
          </cell>
          <cell r="C263" t="str">
            <v xml:space="preserve">450W (W/COVER) </v>
          </cell>
          <cell r="D263">
            <v>1</v>
          </cell>
          <cell r="E263" t="str">
            <v>EA</v>
          </cell>
          <cell r="F263">
            <v>50</v>
          </cell>
          <cell r="G263">
            <v>45614</v>
          </cell>
          <cell r="I263">
            <v>20927</v>
          </cell>
          <cell r="J263">
            <v>24060</v>
          </cell>
          <cell r="K263">
            <v>24060</v>
          </cell>
          <cell r="M263">
            <v>627</v>
          </cell>
          <cell r="AM263">
            <v>1</v>
          </cell>
          <cell r="AN263">
            <v>1.2</v>
          </cell>
          <cell r="AO263">
            <v>1.2</v>
          </cell>
          <cell r="AP263" t="str">
            <v>내선전공</v>
          </cell>
          <cell r="AQ263">
            <v>0.36399999999999999</v>
          </cell>
          <cell r="BB263" t="str">
            <v>전 7-20</v>
          </cell>
          <cell r="BC263">
            <v>1</v>
          </cell>
        </row>
        <row r="264">
          <cell r="B264" t="str">
            <v>90˚Hor.Elbow</v>
          </cell>
          <cell r="C264" t="str">
            <v xml:space="preserve">500W (W/COVER) </v>
          </cell>
          <cell r="D264">
            <v>1</v>
          </cell>
          <cell r="E264" t="str">
            <v>EA</v>
          </cell>
          <cell r="F264">
            <v>50</v>
          </cell>
          <cell r="G264">
            <v>21554</v>
          </cell>
          <cell r="I264">
            <v>20927</v>
          </cell>
          <cell r="K264">
            <v>0</v>
          </cell>
          <cell r="M264">
            <v>627</v>
          </cell>
          <cell r="AM264">
            <v>1</v>
          </cell>
          <cell r="AN264">
            <v>1.2</v>
          </cell>
          <cell r="AO264">
            <v>1.2</v>
          </cell>
          <cell r="AP264" t="str">
            <v>내선전공</v>
          </cell>
          <cell r="AQ264">
            <v>0.36399999999999999</v>
          </cell>
          <cell r="BB264" t="str">
            <v>전 7-20</v>
          </cell>
          <cell r="BC264">
            <v>1</v>
          </cell>
        </row>
        <row r="265">
          <cell r="B265" t="str">
            <v>90˚Hor.Elbow</v>
          </cell>
          <cell r="C265" t="str">
            <v xml:space="preserve">600W (W/COVER) </v>
          </cell>
          <cell r="D265">
            <v>1</v>
          </cell>
          <cell r="E265" t="str">
            <v>EA</v>
          </cell>
          <cell r="F265">
            <v>50</v>
          </cell>
          <cell r="G265">
            <v>45614</v>
          </cell>
          <cell r="I265">
            <v>20927</v>
          </cell>
          <cell r="J265">
            <v>24060</v>
          </cell>
          <cell r="K265">
            <v>24060</v>
          </cell>
          <cell r="M265">
            <v>627</v>
          </cell>
          <cell r="AM265">
            <v>1</v>
          </cell>
          <cell r="AN265">
            <v>1.2</v>
          </cell>
          <cell r="AO265">
            <v>1.2</v>
          </cell>
          <cell r="AP265" t="str">
            <v>내선전공</v>
          </cell>
          <cell r="AQ265">
            <v>0.36399999999999999</v>
          </cell>
          <cell r="BB265" t="str">
            <v>전 7-20</v>
          </cell>
          <cell r="BC265">
            <v>1</v>
          </cell>
        </row>
        <row r="266">
          <cell r="B266" t="str">
            <v>Hor-Tee</v>
          </cell>
          <cell r="C266" t="str">
            <v xml:space="preserve">200W (W/COVER) </v>
          </cell>
          <cell r="D266">
            <v>1</v>
          </cell>
          <cell r="E266" t="str">
            <v>EA</v>
          </cell>
          <cell r="F266">
            <v>50</v>
          </cell>
          <cell r="G266">
            <v>47554</v>
          </cell>
          <cell r="I266">
            <v>20927</v>
          </cell>
          <cell r="J266">
            <v>26000</v>
          </cell>
          <cell r="K266">
            <v>26000</v>
          </cell>
          <cell r="M266">
            <v>627</v>
          </cell>
          <cell r="AM266">
            <v>1</v>
          </cell>
          <cell r="AN266">
            <v>1.2</v>
          </cell>
          <cell r="AO266">
            <v>1.2</v>
          </cell>
          <cell r="AP266" t="str">
            <v>내선전공</v>
          </cell>
          <cell r="AQ266">
            <v>0.36399999999999999</v>
          </cell>
          <cell r="BB266" t="str">
            <v>전 7-20</v>
          </cell>
          <cell r="BC266">
            <v>1</v>
          </cell>
        </row>
        <row r="267">
          <cell r="B267" t="str">
            <v>Hor-Tee</v>
          </cell>
          <cell r="C267" t="str">
            <v xml:space="preserve">300W (W/COVER) </v>
          </cell>
          <cell r="D267">
            <v>1</v>
          </cell>
          <cell r="E267" t="str">
            <v>EA</v>
          </cell>
          <cell r="F267">
            <v>50</v>
          </cell>
          <cell r="G267">
            <v>49184</v>
          </cell>
          <cell r="I267">
            <v>20927</v>
          </cell>
          <cell r="J267">
            <v>27630</v>
          </cell>
          <cell r="K267">
            <v>27630</v>
          </cell>
          <cell r="M267">
            <v>627</v>
          </cell>
          <cell r="AM267">
            <v>1</v>
          </cell>
          <cell r="AN267">
            <v>1.2</v>
          </cell>
          <cell r="AO267">
            <v>1.2</v>
          </cell>
          <cell r="AP267" t="str">
            <v>내선전공</v>
          </cell>
          <cell r="AQ267">
            <v>0.36399999999999999</v>
          </cell>
          <cell r="BB267" t="str">
            <v>전 7-20</v>
          </cell>
          <cell r="BC267">
            <v>1</v>
          </cell>
        </row>
        <row r="268">
          <cell r="B268" t="str">
            <v>Hor-Tee</v>
          </cell>
          <cell r="C268" t="str">
            <v xml:space="preserve">450W (W/COVER) </v>
          </cell>
          <cell r="D268">
            <v>1</v>
          </cell>
          <cell r="E268" t="str">
            <v>EA</v>
          </cell>
          <cell r="F268">
            <v>50</v>
          </cell>
          <cell r="G268">
            <v>54304</v>
          </cell>
          <cell r="I268">
            <v>20927</v>
          </cell>
          <cell r="J268">
            <v>32750</v>
          </cell>
          <cell r="K268">
            <v>32750</v>
          </cell>
          <cell r="M268">
            <v>627</v>
          </cell>
          <cell r="AM268">
            <v>1</v>
          </cell>
          <cell r="AN268">
            <v>1.2</v>
          </cell>
          <cell r="AO268">
            <v>1.2</v>
          </cell>
          <cell r="AP268" t="str">
            <v>내선전공</v>
          </cell>
          <cell r="AQ268">
            <v>0.36399999999999999</v>
          </cell>
          <cell r="BB268" t="str">
            <v>전 7-20</v>
          </cell>
          <cell r="BC268">
            <v>1</v>
          </cell>
        </row>
        <row r="269">
          <cell r="B269" t="str">
            <v>Hor-Tee</v>
          </cell>
          <cell r="C269" t="str">
            <v xml:space="preserve">500W (W/COVER) </v>
          </cell>
          <cell r="D269">
            <v>1</v>
          </cell>
          <cell r="E269" t="str">
            <v>EA</v>
          </cell>
          <cell r="F269">
            <v>50</v>
          </cell>
          <cell r="G269">
            <v>21554</v>
          </cell>
          <cell r="I269">
            <v>20927</v>
          </cell>
          <cell r="K269">
            <v>0</v>
          </cell>
          <cell r="M269">
            <v>627</v>
          </cell>
          <cell r="AM269">
            <v>1</v>
          </cell>
          <cell r="AN269">
            <v>1.2</v>
          </cell>
          <cell r="AO269">
            <v>1.2</v>
          </cell>
          <cell r="AP269" t="str">
            <v>내선전공</v>
          </cell>
          <cell r="AQ269">
            <v>0.36399999999999999</v>
          </cell>
          <cell r="BB269" t="str">
            <v>전 7-20</v>
          </cell>
          <cell r="BC269">
            <v>1</v>
          </cell>
        </row>
        <row r="270">
          <cell r="B270" t="str">
            <v>Hor-Tee</v>
          </cell>
          <cell r="C270" t="str">
            <v xml:space="preserve">600W (W/COVER) </v>
          </cell>
          <cell r="D270">
            <v>1</v>
          </cell>
          <cell r="E270" t="str">
            <v>EA</v>
          </cell>
          <cell r="F270">
            <v>50</v>
          </cell>
          <cell r="G270">
            <v>54304</v>
          </cell>
          <cell r="I270">
            <v>20927</v>
          </cell>
          <cell r="J270">
            <v>32750</v>
          </cell>
          <cell r="K270">
            <v>32750</v>
          </cell>
          <cell r="M270">
            <v>627</v>
          </cell>
          <cell r="AM270">
            <v>1</v>
          </cell>
          <cell r="AN270">
            <v>1.2</v>
          </cell>
          <cell r="AO270">
            <v>1.2</v>
          </cell>
          <cell r="AP270" t="str">
            <v>내선전공</v>
          </cell>
          <cell r="AQ270">
            <v>0.36399999999999999</v>
          </cell>
          <cell r="BB270" t="str">
            <v>전 7-20</v>
          </cell>
          <cell r="BC270">
            <v>1</v>
          </cell>
        </row>
        <row r="271">
          <cell r="B271" t="str">
            <v>90˚VER.Elbow</v>
          </cell>
          <cell r="C271" t="str">
            <v xml:space="preserve">200W (W/COVER) </v>
          </cell>
          <cell r="D271">
            <v>1</v>
          </cell>
          <cell r="E271" t="str">
            <v>EA</v>
          </cell>
          <cell r="F271">
            <v>50</v>
          </cell>
          <cell r="G271">
            <v>21554</v>
          </cell>
          <cell r="I271">
            <v>20927</v>
          </cell>
          <cell r="K271">
            <v>0</v>
          </cell>
          <cell r="M271">
            <v>627</v>
          </cell>
          <cell r="AM271">
            <v>1</v>
          </cell>
          <cell r="AN271">
            <v>1.2</v>
          </cell>
          <cell r="AO271">
            <v>1.2</v>
          </cell>
          <cell r="AP271" t="str">
            <v>내선전공</v>
          </cell>
          <cell r="AQ271">
            <v>0.36399999999999999</v>
          </cell>
          <cell r="BB271" t="str">
            <v>전 7-20</v>
          </cell>
          <cell r="BC271">
            <v>1</v>
          </cell>
        </row>
        <row r="272">
          <cell r="B272" t="str">
            <v>90˚VER.Elbow</v>
          </cell>
          <cell r="C272" t="str">
            <v xml:space="preserve">300W (W/COVER) </v>
          </cell>
          <cell r="D272">
            <v>1</v>
          </cell>
          <cell r="E272" t="str">
            <v>EA</v>
          </cell>
          <cell r="F272">
            <v>50</v>
          </cell>
          <cell r="G272">
            <v>41104</v>
          </cell>
          <cell r="I272">
            <v>20927</v>
          </cell>
          <cell r="J272">
            <v>19550</v>
          </cell>
          <cell r="K272">
            <v>19550</v>
          </cell>
          <cell r="M272">
            <v>627</v>
          </cell>
          <cell r="AM272">
            <v>1</v>
          </cell>
          <cell r="AN272">
            <v>1.2</v>
          </cell>
          <cell r="AO272">
            <v>1.2</v>
          </cell>
          <cell r="AP272" t="str">
            <v>내선전공</v>
          </cell>
          <cell r="AQ272">
            <v>0.36399999999999999</v>
          </cell>
          <cell r="BB272" t="str">
            <v>전 7-20</v>
          </cell>
          <cell r="BC272">
            <v>1</v>
          </cell>
        </row>
        <row r="273">
          <cell r="B273" t="str">
            <v>90˚VER.Elbow</v>
          </cell>
          <cell r="C273" t="str">
            <v xml:space="preserve">450W (W/COVER) </v>
          </cell>
          <cell r="D273">
            <v>1</v>
          </cell>
          <cell r="E273" t="str">
            <v>EA</v>
          </cell>
          <cell r="F273">
            <v>50</v>
          </cell>
          <cell r="G273">
            <v>56424</v>
          </cell>
          <cell r="I273">
            <v>20927</v>
          </cell>
          <cell r="J273">
            <v>34870</v>
          </cell>
          <cell r="K273">
            <v>34870</v>
          </cell>
          <cell r="M273">
            <v>627</v>
          </cell>
          <cell r="AM273">
            <v>1</v>
          </cell>
          <cell r="AN273">
            <v>1.2</v>
          </cell>
          <cell r="AO273">
            <v>1.2</v>
          </cell>
          <cell r="AP273" t="str">
            <v>내선전공</v>
          </cell>
          <cell r="AQ273">
            <v>0.36399999999999999</v>
          </cell>
          <cell r="BB273" t="str">
            <v>전 7-20</v>
          </cell>
          <cell r="BC273">
            <v>1</v>
          </cell>
        </row>
        <row r="274">
          <cell r="B274" t="str">
            <v>90˚VER.Elbow</v>
          </cell>
          <cell r="C274" t="str">
            <v xml:space="preserve">500W (W/COVER) </v>
          </cell>
          <cell r="D274">
            <v>1</v>
          </cell>
          <cell r="E274" t="str">
            <v>EA</v>
          </cell>
          <cell r="F274">
            <v>50</v>
          </cell>
          <cell r="G274">
            <v>21554</v>
          </cell>
          <cell r="I274">
            <v>20927</v>
          </cell>
          <cell r="K274">
            <v>0</v>
          </cell>
          <cell r="M274">
            <v>627</v>
          </cell>
          <cell r="AM274">
            <v>1</v>
          </cell>
          <cell r="AN274">
            <v>1.2</v>
          </cell>
          <cell r="AO274">
            <v>1.2</v>
          </cell>
          <cell r="AP274" t="str">
            <v>내선전공</v>
          </cell>
          <cell r="AQ274">
            <v>0.36399999999999999</v>
          </cell>
          <cell r="BB274" t="str">
            <v>전 7-20</v>
          </cell>
          <cell r="BC274">
            <v>1</v>
          </cell>
        </row>
        <row r="275">
          <cell r="B275" t="str">
            <v>90˚VER.Elbow</v>
          </cell>
          <cell r="C275" t="str">
            <v xml:space="preserve">600W (W/COVER) </v>
          </cell>
          <cell r="D275">
            <v>1</v>
          </cell>
          <cell r="E275" t="str">
            <v>EA</v>
          </cell>
          <cell r="F275">
            <v>50</v>
          </cell>
          <cell r="G275">
            <v>44754</v>
          </cell>
          <cell r="I275">
            <v>20927</v>
          </cell>
          <cell r="J275">
            <v>23200</v>
          </cell>
          <cell r="K275">
            <v>23200</v>
          </cell>
          <cell r="M275">
            <v>627</v>
          </cell>
          <cell r="AM275">
            <v>1</v>
          </cell>
          <cell r="AN275">
            <v>1.2</v>
          </cell>
          <cell r="AO275">
            <v>1.2</v>
          </cell>
          <cell r="AP275" t="str">
            <v>내선전공</v>
          </cell>
          <cell r="AQ275">
            <v>0.36399999999999999</v>
          </cell>
          <cell r="BB275" t="str">
            <v>전 7-20</v>
          </cell>
          <cell r="BC275">
            <v>1</v>
          </cell>
        </row>
        <row r="276">
          <cell r="B276" t="str">
            <v>Hor-Cross</v>
          </cell>
          <cell r="C276" t="str">
            <v xml:space="preserve">300W (W/COVER) </v>
          </cell>
          <cell r="D276">
            <v>1</v>
          </cell>
          <cell r="E276" t="str">
            <v>EA</v>
          </cell>
          <cell r="F276">
            <v>50</v>
          </cell>
          <cell r="G276">
            <v>21554</v>
          </cell>
          <cell r="I276">
            <v>20927</v>
          </cell>
          <cell r="K276">
            <v>0</v>
          </cell>
          <cell r="M276">
            <v>627</v>
          </cell>
          <cell r="AM276">
            <v>1</v>
          </cell>
          <cell r="AN276">
            <v>1.2</v>
          </cell>
          <cell r="AO276">
            <v>1.2</v>
          </cell>
          <cell r="AP276" t="str">
            <v>내선전공</v>
          </cell>
          <cell r="AQ276">
            <v>0.36399999999999999</v>
          </cell>
          <cell r="BB276" t="str">
            <v>전 7-20</v>
          </cell>
          <cell r="BC276">
            <v>1</v>
          </cell>
        </row>
        <row r="277">
          <cell r="B277" t="str">
            <v>Hor-Cross</v>
          </cell>
          <cell r="C277" t="str">
            <v xml:space="preserve">450W (W/COVER) </v>
          </cell>
          <cell r="D277">
            <v>1</v>
          </cell>
          <cell r="E277" t="str">
            <v>EA</v>
          </cell>
          <cell r="F277">
            <v>50</v>
          </cell>
          <cell r="G277">
            <v>57784</v>
          </cell>
          <cell r="I277">
            <v>20927</v>
          </cell>
          <cell r="J277">
            <v>36230</v>
          </cell>
          <cell r="K277">
            <v>36230</v>
          </cell>
          <cell r="M277">
            <v>627</v>
          </cell>
          <cell r="AM277">
            <v>1</v>
          </cell>
          <cell r="AN277">
            <v>1.2</v>
          </cell>
          <cell r="AO277">
            <v>1.2</v>
          </cell>
          <cell r="AP277" t="str">
            <v>내선전공</v>
          </cell>
          <cell r="AQ277">
            <v>0.36399999999999999</v>
          </cell>
          <cell r="BB277" t="str">
            <v>전 7-20</v>
          </cell>
          <cell r="BC277">
            <v>1</v>
          </cell>
        </row>
        <row r="278">
          <cell r="B278" t="str">
            <v>Hor-Cross</v>
          </cell>
          <cell r="C278" t="str">
            <v xml:space="preserve">600W (W/COVER) </v>
          </cell>
          <cell r="D278">
            <v>1</v>
          </cell>
          <cell r="E278" t="str">
            <v>EA</v>
          </cell>
          <cell r="F278">
            <v>50</v>
          </cell>
          <cell r="G278">
            <v>21554</v>
          </cell>
          <cell r="I278">
            <v>20927</v>
          </cell>
          <cell r="K278">
            <v>0</v>
          </cell>
          <cell r="M278">
            <v>627</v>
          </cell>
          <cell r="AM278">
            <v>1</v>
          </cell>
          <cell r="AN278">
            <v>1.2</v>
          </cell>
          <cell r="AO278">
            <v>1.2</v>
          </cell>
          <cell r="AP278" t="str">
            <v>내선전공</v>
          </cell>
          <cell r="AQ278">
            <v>0.36399999999999999</v>
          </cell>
          <cell r="BB278" t="str">
            <v>전 7-20</v>
          </cell>
          <cell r="BC278">
            <v>1</v>
          </cell>
        </row>
        <row r="279">
          <cell r="B279" t="str">
            <v>Reducer</v>
          </cell>
          <cell r="C279" t="str">
            <v>450W-300W</v>
          </cell>
          <cell r="D279">
            <v>1</v>
          </cell>
          <cell r="E279" t="str">
            <v>EA</v>
          </cell>
          <cell r="F279">
            <v>50</v>
          </cell>
          <cell r="G279">
            <v>29554</v>
          </cell>
          <cell r="I279">
            <v>20927</v>
          </cell>
          <cell r="J279">
            <v>8000</v>
          </cell>
          <cell r="K279">
            <v>8000</v>
          </cell>
          <cell r="M279">
            <v>627</v>
          </cell>
          <cell r="AM279">
            <v>1</v>
          </cell>
          <cell r="AN279">
            <v>1.2</v>
          </cell>
          <cell r="AO279">
            <v>1.2</v>
          </cell>
          <cell r="AP279" t="str">
            <v>내선전공</v>
          </cell>
          <cell r="AQ279">
            <v>0.36399999999999999</v>
          </cell>
          <cell r="BB279" t="str">
            <v>전 7-20</v>
          </cell>
          <cell r="BC279">
            <v>1</v>
          </cell>
        </row>
        <row r="280">
          <cell r="B280" t="str">
            <v>앙카 볼트</v>
          </cell>
          <cell r="C280" t="str">
            <v>φ16 x 250</v>
          </cell>
          <cell r="D280">
            <v>1</v>
          </cell>
          <cell r="E280" t="str">
            <v>EA</v>
          </cell>
          <cell r="F280">
            <v>50</v>
          </cell>
          <cell r="G280">
            <v>5921</v>
          </cell>
          <cell r="I280">
            <v>5749</v>
          </cell>
          <cell r="K280">
            <v>0</v>
          </cell>
          <cell r="M280">
            <v>172</v>
          </cell>
          <cell r="AM280">
            <v>1</v>
          </cell>
          <cell r="AN280">
            <v>1</v>
          </cell>
          <cell r="AO280">
            <v>1</v>
          </cell>
          <cell r="AP280" t="str">
            <v>내선전공</v>
          </cell>
          <cell r="AQ280">
            <v>0.12</v>
          </cell>
          <cell r="BB280" t="str">
            <v>전 7-18</v>
          </cell>
          <cell r="BC280">
            <v>1</v>
          </cell>
        </row>
        <row r="281">
          <cell r="A281">
            <v>113</v>
          </cell>
          <cell r="B281" t="str">
            <v>DW</v>
          </cell>
          <cell r="C281" t="str">
            <v>STS 316L</v>
          </cell>
          <cell r="D281">
            <v>1</v>
          </cell>
          <cell r="E281" t="str">
            <v>m</v>
          </cell>
          <cell r="F281">
            <v>50</v>
          </cell>
          <cell r="G281">
            <v>6433</v>
          </cell>
          <cell r="I281">
            <v>421</v>
          </cell>
          <cell r="J281">
            <v>6000</v>
          </cell>
          <cell r="K281">
            <v>6000</v>
          </cell>
          <cell r="M281">
            <v>12</v>
          </cell>
          <cell r="AM281">
            <v>2</v>
          </cell>
          <cell r="AN281">
            <v>1</v>
          </cell>
          <cell r="AO281">
            <v>1</v>
          </cell>
          <cell r="AP281" t="str">
            <v>저압케이블공</v>
          </cell>
          <cell r="AQ281">
            <v>6.0000000000000001E-3</v>
          </cell>
          <cell r="AR281" t="str">
            <v>보통인부</v>
          </cell>
          <cell r="AS281">
            <v>2E-3</v>
          </cell>
          <cell r="BB281" t="str">
            <v>전 5-33</v>
          </cell>
          <cell r="BC281">
            <v>1</v>
          </cell>
        </row>
        <row r="282">
          <cell r="A282">
            <v>114</v>
          </cell>
          <cell r="B282" t="str">
            <v>PARAPET ARM</v>
          </cell>
          <cell r="C282" t="str">
            <v>SS41, Angle 5tx40x40</v>
          </cell>
          <cell r="D282">
            <v>1</v>
          </cell>
          <cell r="E282" t="str">
            <v>EA</v>
          </cell>
          <cell r="F282">
            <v>50</v>
          </cell>
          <cell r="G282">
            <v>56051</v>
          </cell>
          <cell r="I282">
            <v>35487</v>
          </cell>
          <cell r="J282">
            <v>19500</v>
          </cell>
          <cell r="K282">
            <v>19500</v>
          </cell>
          <cell r="M282">
            <v>1064</v>
          </cell>
          <cell r="AM282">
            <v>1</v>
          </cell>
          <cell r="AN282">
            <v>1</v>
          </cell>
          <cell r="AO282">
            <v>1</v>
          </cell>
          <cell r="AP282" t="str">
            <v>저압케이블공</v>
          </cell>
          <cell r="AQ282">
            <v>0.6</v>
          </cell>
          <cell r="BB282" t="str">
            <v>전 5-33</v>
          </cell>
          <cell r="BC282">
            <v>1</v>
          </cell>
        </row>
        <row r="283">
          <cell r="A283">
            <v>115</v>
          </cell>
          <cell r="B283" t="str">
            <v>PARAPET 말단ARM</v>
          </cell>
          <cell r="C283" t="str">
            <v>SS41, Angle 5tx40x40</v>
          </cell>
          <cell r="D283">
            <v>1</v>
          </cell>
          <cell r="E283" t="str">
            <v>EA</v>
          </cell>
          <cell r="F283">
            <v>50</v>
          </cell>
          <cell r="G283">
            <v>90111</v>
          </cell>
          <cell r="I283">
            <v>65060</v>
          </cell>
          <cell r="J283">
            <v>23100</v>
          </cell>
          <cell r="K283">
            <v>23100</v>
          </cell>
          <cell r="M283">
            <v>1951</v>
          </cell>
          <cell r="AM283">
            <v>1</v>
          </cell>
          <cell r="AN283">
            <v>1</v>
          </cell>
          <cell r="AO283">
            <v>1</v>
          </cell>
          <cell r="AP283" t="str">
            <v>저압케이블공</v>
          </cell>
          <cell r="AQ283">
            <v>1.1000000000000001</v>
          </cell>
          <cell r="BB283" t="str">
            <v>전 5-33</v>
          </cell>
          <cell r="BC283">
            <v>1</v>
          </cell>
        </row>
        <row r="284">
          <cell r="A284">
            <v>116</v>
          </cell>
          <cell r="B284" t="str">
            <v>WIRE VISE</v>
          </cell>
          <cell r="D284">
            <v>1</v>
          </cell>
          <cell r="E284" t="str">
            <v>EA</v>
          </cell>
          <cell r="F284">
            <v>50</v>
          </cell>
          <cell r="G284">
            <v>17410</v>
          </cell>
          <cell r="I284">
            <v>8360</v>
          </cell>
          <cell r="J284">
            <v>8800</v>
          </cell>
          <cell r="K284">
            <v>8800</v>
          </cell>
          <cell r="M284">
            <v>250</v>
          </cell>
          <cell r="AM284">
            <v>2</v>
          </cell>
          <cell r="AN284">
            <v>1</v>
          </cell>
          <cell r="AO284">
            <v>1</v>
          </cell>
          <cell r="AP284" t="str">
            <v>저압케이블공</v>
          </cell>
          <cell r="AQ284">
            <v>0.09</v>
          </cell>
          <cell r="AR284" t="str">
            <v>보통인부</v>
          </cell>
          <cell r="AS284">
            <v>0.09</v>
          </cell>
          <cell r="BB284" t="str">
            <v>전 5-33</v>
          </cell>
          <cell r="BC284">
            <v>1</v>
          </cell>
        </row>
        <row r="285">
          <cell r="A285">
            <v>117</v>
          </cell>
          <cell r="B285" t="str">
            <v>CONNECTION WIRE</v>
          </cell>
          <cell r="C285" t="str">
            <v>CU 나동선(5mm)</v>
          </cell>
          <cell r="D285">
            <v>1</v>
          </cell>
          <cell r="E285" t="str">
            <v>m</v>
          </cell>
          <cell r="F285">
            <v>50</v>
          </cell>
          <cell r="G285">
            <v>2298</v>
          </cell>
          <cell r="I285">
            <v>1437</v>
          </cell>
          <cell r="J285">
            <v>818</v>
          </cell>
          <cell r="K285">
            <v>818</v>
          </cell>
          <cell r="M285">
            <v>43</v>
          </cell>
          <cell r="AM285">
            <v>1</v>
          </cell>
          <cell r="AN285">
            <v>1</v>
          </cell>
          <cell r="AO285">
            <v>1</v>
          </cell>
          <cell r="AP285" t="str">
            <v>내선전공</v>
          </cell>
          <cell r="AQ285">
            <v>0.03</v>
          </cell>
          <cell r="BB285" t="str">
            <v>전 7-8</v>
          </cell>
          <cell r="BC285">
            <v>1</v>
          </cell>
        </row>
        <row r="286">
          <cell r="A286">
            <v>118</v>
          </cell>
          <cell r="B286" t="str">
            <v>CONNECTION WIRE용 CLIP</v>
          </cell>
          <cell r="C286" t="str">
            <v>HEX HEAD Type</v>
          </cell>
          <cell r="D286">
            <v>1</v>
          </cell>
          <cell r="E286" t="str">
            <v>SET</v>
          </cell>
          <cell r="F286">
            <v>50</v>
          </cell>
          <cell r="G286">
            <v>4074</v>
          </cell>
          <cell r="I286">
            <v>2111</v>
          </cell>
          <cell r="J286">
            <v>1900</v>
          </cell>
          <cell r="K286">
            <v>1900</v>
          </cell>
          <cell r="M286">
            <v>63</v>
          </cell>
          <cell r="AM286">
            <v>2</v>
          </cell>
          <cell r="AN286">
            <v>1</v>
          </cell>
          <cell r="AO286">
            <v>1</v>
          </cell>
          <cell r="AP286" t="str">
            <v>저압케이블공</v>
          </cell>
          <cell r="AQ286">
            <v>0.03</v>
          </cell>
          <cell r="AR286" t="str">
            <v>보통인부</v>
          </cell>
          <cell r="AS286">
            <v>0.01</v>
          </cell>
          <cell r="BB286" t="str">
            <v>전 5-33</v>
          </cell>
          <cell r="BC286">
            <v>1</v>
          </cell>
        </row>
        <row r="287">
          <cell r="A287">
            <v>119</v>
          </cell>
          <cell r="B287" t="str">
            <v>STS WIRE ROPE</v>
          </cell>
          <cell r="C287" t="str">
            <v>4.0mm</v>
          </cell>
          <cell r="D287">
            <v>1</v>
          </cell>
          <cell r="E287" t="str">
            <v>m</v>
          </cell>
          <cell r="F287">
            <v>50</v>
          </cell>
          <cell r="G287">
            <v>2030</v>
          </cell>
          <cell r="I287">
            <v>1437</v>
          </cell>
          <cell r="J287">
            <v>550</v>
          </cell>
          <cell r="K287">
            <v>550</v>
          </cell>
          <cell r="M287">
            <v>43</v>
          </cell>
          <cell r="AM287">
            <v>1</v>
          </cell>
          <cell r="AN287">
            <v>1</v>
          </cell>
          <cell r="AO287">
            <v>1</v>
          </cell>
          <cell r="AP287" t="str">
            <v>내선전공</v>
          </cell>
          <cell r="AQ287">
            <v>0.03</v>
          </cell>
          <cell r="BB287" t="str">
            <v>전 7-8</v>
          </cell>
          <cell r="BC287">
            <v>1</v>
          </cell>
        </row>
        <row r="288">
          <cell r="A288">
            <v>120</v>
          </cell>
          <cell r="B288" t="str">
            <v>STS WIRE ROPE용 CLIP</v>
          </cell>
          <cell r="C288" t="str">
            <v>15mm, 절연형</v>
          </cell>
          <cell r="D288">
            <v>1</v>
          </cell>
          <cell r="E288" t="str">
            <v>EA</v>
          </cell>
          <cell r="F288">
            <v>50</v>
          </cell>
          <cell r="G288">
            <v>3674</v>
          </cell>
          <cell r="I288">
            <v>2111</v>
          </cell>
          <cell r="J288">
            <v>1500</v>
          </cell>
          <cell r="K288">
            <v>1500</v>
          </cell>
          <cell r="M288">
            <v>63</v>
          </cell>
          <cell r="AM288">
            <v>2</v>
          </cell>
          <cell r="AN288">
            <v>1</v>
          </cell>
          <cell r="AO288">
            <v>1</v>
          </cell>
          <cell r="AP288" t="str">
            <v>저압케이블공</v>
          </cell>
          <cell r="AQ288">
            <v>0.03</v>
          </cell>
          <cell r="AR288" t="str">
            <v>보통인부</v>
          </cell>
          <cell r="AS288">
            <v>0.01</v>
          </cell>
          <cell r="BB288" t="str">
            <v>전 5-33</v>
          </cell>
          <cell r="BC288">
            <v>1</v>
          </cell>
        </row>
        <row r="289">
          <cell r="A289">
            <v>121</v>
          </cell>
          <cell r="B289" t="str">
            <v>ANCHOR BOLT</v>
          </cell>
          <cell r="C289" t="str">
            <v>M16x145(케미컬)</v>
          </cell>
          <cell r="D289">
            <v>1</v>
          </cell>
          <cell r="E289" t="str">
            <v>SET</v>
          </cell>
          <cell r="F289">
            <v>50</v>
          </cell>
          <cell r="G289">
            <v>9366</v>
          </cell>
          <cell r="I289">
            <v>7443</v>
          </cell>
          <cell r="J289">
            <v>1700</v>
          </cell>
          <cell r="K289">
            <v>1700</v>
          </cell>
          <cell r="M289">
            <v>223</v>
          </cell>
          <cell r="AM289">
            <v>2</v>
          </cell>
          <cell r="AN289">
            <v>1</v>
          </cell>
          <cell r="AO289">
            <v>1</v>
          </cell>
          <cell r="AP289" t="str">
            <v>내선전공</v>
          </cell>
          <cell r="AQ289">
            <v>0.13</v>
          </cell>
          <cell r="AR289" t="str">
            <v>보통인부</v>
          </cell>
          <cell r="AS289">
            <v>3.5999999999999997E-2</v>
          </cell>
          <cell r="BB289" t="str">
            <v>전 7-18</v>
          </cell>
          <cell r="BC289">
            <v>1</v>
          </cell>
        </row>
        <row r="290">
          <cell r="B290" t="str">
            <v>MOUNT &amp; CABLE TIE</v>
          </cell>
          <cell r="D290">
            <v>1</v>
          </cell>
          <cell r="E290" t="str">
            <v>SET</v>
          </cell>
          <cell r="F290">
            <v>50</v>
          </cell>
          <cell r="G290" t="e">
            <v>#N/A</v>
          </cell>
          <cell r="I290" t="e">
            <v>#N/A</v>
          </cell>
          <cell r="J290">
            <v>2600</v>
          </cell>
          <cell r="K290">
            <v>2600</v>
          </cell>
          <cell r="M290" t="e">
            <v>#N/A</v>
          </cell>
          <cell r="AM290">
            <v>0</v>
          </cell>
          <cell r="AN290">
            <v>1</v>
          </cell>
          <cell r="AO290">
            <v>1</v>
          </cell>
          <cell r="BC290">
            <v>1</v>
          </cell>
        </row>
        <row r="291">
          <cell r="B291" t="str">
            <v>VULK</v>
          </cell>
          <cell r="C291" t="str">
            <v>Water Proof, ARM 지지용</v>
          </cell>
          <cell r="D291">
            <v>1</v>
          </cell>
          <cell r="E291" t="str">
            <v>KG</v>
          </cell>
          <cell r="F291">
            <v>50</v>
          </cell>
          <cell r="G291" t="e">
            <v>#N/A</v>
          </cell>
          <cell r="I291" t="e">
            <v>#N/A</v>
          </cell>
          <cell r="J291">
            <v>8500</v>
          </cell>
          <cell r="K291">
            <v>8500</v>
          </cell>
          <cell r="M291" t="e">
            <v>#N/A</v>
          </cell>
          <cell r="AM291">
            <v>0</v>
          </cell>
          <cell r="AN291">
            <v>1</v>
          </cell>
          <cell r="AO291">
            <v>1</v>
          </cell>
          <cell r="BC291">
            <v>1</v>
          </cell>
        </row>
        <row r="292">
          <cell r="B292" t="str">
            <v>EPOXY</v>
          </cell>
          <cell r="C292" t="str">
            <v>MOUNT 지지용</v>
          </cell>
          <cell r="D292">
            <v>1</v>
          </cell>
          <cell r="E292" t="str">
            <v>KG</v>
          </cell>
          <cell r="F292">
            <v>50</v>
          </cell>
          <cell r="G292" t="e">
            <v>#N/A</v>
          </cell>
          <cell r="I292" t="e">
            <v>#N/A</v>
          </cell>
          <cell r="J292">
            <v>13600</v>
          </cell>
          <cell r="K292">
            <v>13600</v>
          </cell>
          <cell r="M292" t="e">
            <v>#N/A</v>
          </cell>
          <cell r="AM292">
            <v>0</v>
          </cell>
          <cell r="AN292">
            <v>1</v>
          </cell>
          <cell r="AO292">
            <v>1</v>
          </cell>
          <cell r="BC292">
            <v>1</v>
          </cell>
        </row>
        <row r="293">
          <cell r="A293">
            <v>122</v>
          </cell>
          <cell r="B293" t="str">
            <v>Ground Wire Clip</v>
          </cell>
          <cell r="C293" t="str">
            <v>15φ용</v>
          </cell>
          <cell r="D293">
            <v>1</v>
          </cell>
          <cell r="E293" t="str">
            <v>EA</v>
          </cell>
          <cell r="F293">
            <v>50</v>
          </cell>
          <cell r="G293">
            <v>18074</v>
          </cell>
          <cell r="I293">
            <v>2111</v>
          </cell>
          <cell r="J293">
            <v>15900</v>
          </cell>
          <cell r="K293">
            <v>15900</v>
          </cell>
          <cell r="M293">
            <v>63</v>
          </cell>
          <cell r="AM293">
            <v>2</v>
          </cell>
          <cell r="AN293">
            <v>1</v>
          </cell>
          <cell r="AO293">
            <v>1</v>
          </cell>
          <cell r="AP293" t="str">
            <v>저압케이블공</v>
          </cell>
          <cell r="AQ293">
            <v>0.03</v>
          </cell>
          <cell r="AR293" t="str">
            <v>보통인부</v>
          </cell>
          <cell r="AS293">
            <v>0.01</v>
          </cell>
          <cell r="BB293" t="str">
            <v>전 5-33</v>
          </cell>
          <cell r="BC293">
            <v>1</v>
          </cell>
        </row>
        <row r="294">
          <cell r="A294">
            <v>123</v>
          </cell>
          <cell r="B294" t="str">
            <v>SBI</v>
          </cell>
          <cell r="D294">
            <v>1</v>
          </cell>
          <cell r="E294" t="str">
            <v>SET</v>
          </cell>
          <cell r="F294">
            <v>50</v>
          </cell>
          <cell r="G294">
            <v>485812</v>
          </cell>
          <cell r="I294">
            <v>43119</v>
          </cell>
          <cell r="J294">
            <v>441400</v>
          </cell>
          <cell r="K294">
            <v>441400</v>
          </cell>
          <cell r="M294">
            <v>1293</v>
          </cell>
          <cell r="AM294">
            <v>1</v>
          </cell>
          <cell r="AN294">
            <v>0.6</v>
          </cell>
          <cell r="AO294">
            <v>0.6</v>
          </cell>
          <cell r="AP294" t="str">
            <v>내선전공</v>
          </cell>
          <cell r="AQ294">
            <v>1.5</v>
          </cell>
          <cell r="BB294" t="str">
            <v>전 5-31</v>
          </cell>
          <cell r="BC294">
            <v>1</v>
          </cell>
        </row>
        <row r="295">
          <cell r="A295">
            <v>124</v>
          </cell>
          <cell r="B295" t="str">
            <v>TERMINAL BASE(POLE)</v>
          </cell>
          <cell r="C295" t="str">
            <v>Angle 5tx40x40</v>
          </cell>
          <cell r="D295">
            <v>1</v>
          </cell>
          <cell r="E295" t="str">
            <v>EA</v>
          </cell>
          <cell r="F295">
            <v>50</v>
          </cell>
          <cell r="G295">
            <v>155211</v>
          </cell>
          <cell r="I295">
            <v>65060</v>
          </cell>
          <cell r="J295">
            <v>88200</v>
          </cell>
          <cell r="K295">
            <v>88200</v>
          </cell>
          <cell r="M295">
            <v>1951</v>
          </cell>
          <cell r="AM295">
            <v>1</v>
          </cell>
          <cell r="AN295">
            <v>1</v>
          </cell>
          <cell r="AO295">
            <v>1</v>
          </cell>
          <cell r="AP295" t="str">
            <v>저압케이블공</v>
          </cell>
          <cell r="AQ295">
            <v>1.1000000000000001</v>
          </cell>
          <cell r="BB295" t="str">
            <v>전 5-33</v>
          </cell>
          <cell r="BC295">
            <v>1</v>
          </cell>
        </row>
        <row r="296">
          <cell r="A296">
            <v>125</v>
          </cell>
          <cell r="B296" t="str">
            <v>SBI</v>
          </cell>
          <cell r="C296" t="str">
            <v>관리동</v>
          </cell>
          <cell r="D296">
            <v>1</v>
          </cell>
          <cell r="E296" t="str">
            <v>개소</v>
          </cell>
          <cell r="F296">
            <v>50</v>
          </cell>
          <cell r="G296">
            <v>67011</v>
          </cell>
          <cell r="I296">
            <v>65060</v>
          </cell>
          <cell r="K296">
            <v>0</v>
          </cell>
          <cell r="M296">
            <v>1951</v>
          </cell>
          <cell r="AM296">
            <v>1</v>
          </cell>
          <cell r="AN296">
            <v>1</v>
          </cell>
          <cell r="AO296">
            <v>1</v>
          </cell>
          <cell r="AP296" t="str">
            <v>저압케이블공</v>
          </cell>
          <cell r="AQ296">
            <v>1.1000000000000001</v>
          </cell>
          <cell r="BC296">
            <v>1</v>
          </cell>
        </row>
        <row r="297">
          <cell r="A297">
            <v>126</v>
          </cell>
          <cell r="B297" t="str">
            <v>CAD WELD</v>
          </cell>
          <cell r="D297">
            <v>1</v>
          </cell>
          <cell r="E297" t="str">
            <v>EA</v>
          </cell>
          <cell r="F297">
            <v>50</v>
          </cell>
          <cell r="G297">
            <v>26976</v>
          </cell>
          <cell r="I297">
            <v>9103</v>
          </cell>
          <cell r="J297">
            <v>17600</v>
          </cell>
          <cell r="K297">
            <v>17600</v>
          </cell>
          <cell r="M297">
            <v>273</v>
          </cell>
          <cell r="AM297">
            <v>1</v>
          </cell>
          <cell r="AN297">
            <v>1</v>
          </cell>
          <cell r="AO297">
            <v>1</v>
          </cell>
          <cell r="AP297" t="str">
            <v>내선전공</v>
          </cell>
          <cell r="AQ297">
            <v>0.19</v>
          </cell>
          <cell r="BB297" t="str">
            <v>전 3-72</v>
          </cell>
          <cell r="BC297">
            <v>1</v>
          </cell>
        </row>
        <row r="298">
          <cell r="A298">
            <v>127</v>
          </cell>
          <cell r="B298" t="str">
            <v>SUPPORT(BRACKET)</v>
          </cell>
          <cell r="C298" t="str">
            <v>STS BAND</v>
          </cell>
          <cell r="D298">
            <v>1</v>
          </cell>
          <cell r="E298" t="str">
            <v>EA</v>
          </cell>
          <cell r="F298">
            <v>50</v>
          </cell>
          <cell r="G298">
            <v>102311</v>
          </cell>
          <cell r="I298">
            <v>65060</v>
          </cell>
          <cell r="J298">
            <v>35300</v>
          </cell>
          <cell r="K298">
            <v>35300</v>
          </cell>
          <cell r="M298">
            <v>1951</v>
          </cell>
          <cell r="AM298">
            <v>1</v>
          </cell>
          <cell r="AN298">
            <v>1</v>
          </cell>
          <cell r="AO298">
            <v>1</v>
          </cell>
          <cell r="AP298" t="str">
            <v>저압케이블공</v>
          </cell>
          <cell r="AQ298">
            <v>1.1000000000000001</v>
          </cell>
          <cell r="BB298" t="str">
            <v>전 5-33</v>
          </cell>
          <cell r="BC298">
            <v>1</v>
          </cell>
        </row>
        <row r="299">
          <cell r="A299">
            <v>128</v>
          </cell>
          <cell r="B299" t="str">
            <v>ROD CLIP</v>
          </cell>
          <cell r="D299">
            <v>1</v>
          </cell>
          <cell r="E299" t="str">
            <v>EA</v>
          </cell>
          <cell r="F299">
            <v>50</v>
          </cell>
          <cell r="G299">
            <v>8374</v>
          </cell>
          <cell r="I299">
            <v>2111</v>
          </cell>
          <cell r="J299">
            <v>6200</v>
          </cell>
          <cell r="K299">
            <v>6200</v>
          </cell>
          <cell r="M299">
            <v>63</v>
          </cell>
          <cell r="AM299">
            <v>2</v>
          </cell>
          <cell r="AN299">
            <v>1</v>
          </cell>
          <cell r="AO299">
            <v>1</v>
          </cell>
          <cell r="AP299" t="str">
            <v>저압케이블공</v>
          </cell>
          <cell r="AQ299">
            <v>0.03</v>
          </cell>
          <cell r="AR299" t="str">
            <v>보통인부</v>
          </cell>
          <cell r="AS299">
            <v>0.01</v>
          </cell>
          <cell r="BB299" t="str">
            <v>전 5-33</v>
          </cell>
          <cell r="BC299">
            <v>1</v>
          </cell>
        </row>
        <row r="300">
          <cell r="A300">
            <v>129</v>
          </cell>
          <cell r="B300" t="str">
            <v>배전용 경완금</v>
          </cell>
          <cell r="C300" t="str">
            <v>75x75x3.2tx900</v>
          </cell>
          <cell r="D300">
            <v>1</v>
          </cell>
          <cell r="E300" t="str">
            <v>EA</v>
          </cell>
          <cell r="F300">
            <v>50</v>
          </cell>
          <cell r="G300">
            <v>24699</v>
          </cell>
          <cell r="I300">
            <v>18932</v>
          </cell>
          <cell r="J300">
            <v>5200</v>
          </cell>
          <cell r="K300">
            <v>5200</v>
          </cell>
          <cell r="M300">
            <v>567</v>
          </cell>
          <cell r="AM300">
            <v>2</v>
          </cell>
          <cell r="AN300">
            <v>1</v>
          </cell>
          <cell r="AO300">
            <v>1</v>
          </cell>
          <cell r="AP300" t="str">
            <v>배전전공</v>
          </cell>
          <cell r="AQ300">
            <v>0.09</v>
          </cell>
          <cell r="AR300" t="str">
            <v>보통인부</v>
          </cell>
          <cell r="AS300">
            <v>0.09</v>
          </cell>
          <cell r="BB300" t="str">
            <v>전 5-16</v>
          </cell>
          <cell r="BC300">
            <v>1</v>
          </cell>
        </row>
        <row r="301">
          <cell r="A301">
            <v>130</v>
          </cell>
          <cell r="B301" t="str">
            <v>배전용 경완금</v>
          </cell>
          <cell r="C301" t="str">
            <v>75x75x3.2tx1400</v>
          </cell>
          <cell r="D301">
            <v>1</v>
          </cell>
          <cell r="E301" t="str">
            <v>EA</v>
          </cell>
          <cell r="F301">
            <v>50</v>
          </cell>
          <cell r="G301">
            <v>31467</v>
          </cell>
          <cell r="I301">
            <v>21036</v>
          </cell>
          <cell r="J301">
            <v>9800</v>
          </cell>
          <cell r="K301">
            <v>9800</v>
          </cell>
          <cell r="M301">
            <v>631</v>
          </cell>
          <cell r="AM301">
            <v>2</v>
          </cell>
          <cell r="AN301">
            <v>1</v>
          </cell>
          <cell r="AO301">
            <v>1</v>
          </cell>
          <cell r="AP301" t="str">
            <v>배전전공</v>
          </cell>
          <cell r="AQ301">
            <v>0.1</v>
          </cell>
          <cell r="AR301" t="str">
            <v>보통인부</v>
          </cell>
          <cell r="AS301">
            <v>0.1</v>
          </cell>
          <cell r="BB301" t="str">
            <v>전 5-16</v>
          </cell>
          <cell r="BC301">
            <v>1</v>
          </cell>
        </row>
        <row r="302">
          <cell r="A302">
            <v>131</v>
          </cell>
          <cell r="B302" t="str">
            <v>배전용 완금</v>
          </cell>
          <cell r="C302" t="str">
            <v>90x90x7tx1800</v>
          </cell>
          <cell r="D302">
            <v>1</v>
          </cell>
          <cell r="E302" t="str">
            <v>EA</v>
          </cell>
          <cell r="F302">
            <v>50</v>
          </cell>
          <cell r="G302">
            <v>42667</v>
          </cell>
          <cell r="I302">
            <v>21036</v>
          </cell>
          <cell r="J302">
            <v>21000</v>
          </cell>
          <cell r="K302">
            <v>21000</v>
          </cell>
          <cell r="M302">
            <v>631</v>
          </cell>
          <cell r="AM302">
            <v>2</v>
          </cell>
          <cell r="AN302">
            <v>1</v>
          </cell>
          <cell r="AO302">
            <v>1</v>
          </cell>
          <cell r="AP302" t="str">
            <v>배전전공</v>
          </cell>
          <cell r="AQ302">
            <v>0.1</v>
          </cell>
          <cell r="AR302" t="str">
            <v>보통인부</v>
          </cell>
          <cell r="AS302">
            <v>0.1</v>
          </cell>
          <cell r="BB302" t="str">
            <v>전 5-16</v>
          </cell>
          <cell r="BC302">
            <v>1</v>
          </cell>
        </row>
        <row r="303">
          <cell r="A303">
            <v>132</v>
          </cell>
          <cell r="B303" t="str">
            <v>배전용 완금</v>
          </cell>
          <cell r="C303" t="str">
            <v>90x90x7tx2400</v>
          </cell>
          <cell r="D303">
            <v>1</v>
          </cell>
          <cell r="E303" t="str">
            <v>EA</v>
          </cell>
          <cell r="F303">
            <v>50</v>
          </cell>
          <cell r="G303">
            <v>57667</v>
          </cell>
          <cell r="I303">
            <v>27347</v>
          </cell>
          <cell r="J303">
            <v>29500</v>
          </cell>
          <cell r="K303">
            <v>29500</v>
          </cell>
          <cell r="M303">
            <v>820</v>
          </cell>
          <cell r="AM303">
            <v>2</v>
          </cell>
          <cell r="AN303">
            <v>1</v>
          </cell>
          <cell r="AO303">
            <v>1</v>
          </cell>
          <cell r="AP303" t="str">
            <v>배전전공</v>
          </cell>
          <cell r="AQ303">
            <v>0.13</v>
          </cell>
          <cell r="AR303" t="str">
            <v>보통인부</v>
          </cell>
          <cell r="AS303">
            <v>0.13</v>
          </cell>
          <cell r="BB303" t="str">
            <v>전 5-16</v>
          </cell>
          <cell r="BC303">
            <v>1</v>
          </cell>
        </row>
        <row r="304">
          <cell r="A304">
            <v>133</v>
          </cell>
          <cell r="B304" t="str">
            <v>전주용 입상관</v>
          </cell>
          <cell r="C304" t="str">
            <v>φ130x2m</v>
          </cell>
          <cell r="D304">
            <v>1</v>
          </cell>
          <cell r="E304" t="str">
            <v>EA</v>
          </cell>
          <cell r="F304">
            <v>50</v>
          </cell>
          <cell r="G304">
            <v>205179</v>
          </cell>
          <cell r="I304">
            <v>173961</v>
          </cell>
          <cell r="J304">
            <v>26000</v>
          </cell>
          <cell r="K304">
            <v>26000</v>
          </cell>
          <cell r="M304">
            <v>5218</v>
          </cell>
          <cell r="AM304">
            <v>2</v>
          </cell>
          <cell r="AN304">
            <v>1</v>
          </cell>
          <cell r="AO304">
            <v>1</v>
          </cell>
          <cell r="AP304" t="str">
            <v>배전전공</v>
          </cell>
          <cell r="AQ304">
            <v>0.92</v>
          </cell>
          <cell r="AR304" t="str">
            <v>보통인부</v>
          </cell>
          <cell r="AS304">
            <v>0.34</v>
          </cell>
          <cell r="BB304" t="str">
            <v>전 5-37-2</v>
          </cell>
          <cell r="BC304">
            <v>1</v>
          </cell>
        </row>
        <row r="305">
          <cell r="A305">
            <v>134</v>
          </cell>
          <cell r="B305" t="str">
            <v>케이블 헤드 지지금구</v>
          </cell>
          <cell r="C305" t="str">
            <v>상,하부용</v>
          </cell>
          <cell r="D305">
            <v>1</v>
          </cell>
          <cell r="E305" t="str">
            <v>SET</v>
          </cell>
          <cell r="F305">
            <v>50</v>
          </cell>
          <cell r="G305">
            <v>141856</v>
          </cell>
          <cell r="I305">
            <v>87239</v>
          </cell>
          <cell r="J305">
            <v>52000</v>
          </cell>
          <cell r="K305">
            <v>52000</v>
          </cell>
          <cell r="M305">
            <v>2617</v>
          </cell>
          <cell r="AM305">
            <v>2</v>
          </cell>
          <cell r="AN305">
            <v>1</v>
          </cell>
          <cell r="AO305">
            <v>1</v>
          </cell>
          <cell r="AP305" t="str">
            <v>배전전공</v>
          </cell>
          <cell r="AQ305">
            <v>0.45</v>
          </cell>
          <cell r="AR305" t="str">
            <v>보통인부</v>
          </cell>
          <cell r="AS305">
            <v>0.23</v>
          </cell>
          <cell r="BB305" t="str">
            <v>전 5-40-2</v>
          </cell>
          <cell r="BC305">
            <v>1</v>
          </cell>
        </row>
        <row r="306">
          <cell r="B306" t="str">
            <v>케이블크리트</v>
          </cell>
          <cell r="C306" t="str">
            <v>헤드취부용</v>
          </cell>
          <cell r="D306">
            <v>1</v>
          </cell>
          <cell r="E306" t="str">
            <v>EA</v>
          </cell>
          <cell r="F306">
            <v>50</v>
          </cell>
          <cell r="G306" t="e">
            <v>#N/A</v>
          </cell>
          <cell r="I306" t="e">
            <v>#N/A</v>
          </cell>
          <cell r="J306">
            <v>6000</v>
          </cell>
          <cell r="K306">
            <v>6000</v>
          </cell>
          <cell r="M306" t="e">
            <v>#N/A</v>
          </cell>
          <cell r="AM306">
            <v>0</v>
          </cell>
          <cell r="AN306">
            <v>1</v>
          </cell>
          <cell r="AO306">
            <v>1</v>
          </cell>
          <cell r="BB306" t="str">
            <v>전 5-16</v>
          </cell>
          <cell r="BC306">
            <v>1</v>
          </cell>
        </row>
        <row r="307">
          <cell r="A307">
            <v>135</v>
          </cell>
          <cell r="B307" t="str">
            <v>접지동봉</v>
          </cell>
          <cell r="C307" t="str">
            <v xml:space="preserve">φ14 x 1000 </v>
          </cell>
          <cell r="D307">
            <v>1</v>
          </cell>
          <cell r="E307" t="str">
            <v>EA</v>
          </cell>
          <cell r="F307">
            <v>50</v>
          </cell>
          <cell r="G307">
            <v>15995</v>
          </cell>
          <cell r="I307">
            <v>12957</v>
          </cell>
          <cell r="J307">
            <v>2650</v>
          </cell>
          <cell r="K307">
            <v>2650</v>
          </cell>
          <cell r="M307">
            <v>388</v>
          </cell>
          <cell r="AM307">
            <v>2</v>
          </cell>
          <cell r="AN307">
            <v>1</v>
          </cell>
          <cell r="AO307">
            <v>1</v>
          </cell>
          <cell r="AP307" t="str">
            <v>내선전공</v>
          </cell>
          <cell r="AQ307">
            <v>0.2</v>
          </cell>
          <cell r="AR307" t="str">
            <v>보통인부</v>
          </cell>
          <cell r="AS307">
            <v>0.1</v>
          </cell>
          <cell r="BB307" t="str">
            <v>전 3-72</v>
          </cell>
          <cell r="BC307">
            <v>1</v>
          </cell>
        </row>
        <row r="308">
          <cell r="A308">
            <v>136</v>
          </cell>
          <cell r="B308" t="str">
            <v>접지동봉</v>
          </cell>
          <cell r="C308" t="str">
            <v xml:space="preserve">φ16 x 1800 </v>
          </cell>
          <cell r="D308">
            <v>1</v>
          </cell>
          <cell r="E308" t="str">
            <v>EA</v>
          </cell>
          <cell r="F308">
            <v>50</v>
          </cell>
          <cell r="G308">
            <v>17845</v>
          </cell>
          <cell r="I308">
            <v>12957</v>
          </cell>
          <cell r="J308">
            <v>4500</v>
          </cell>
          <cell r="K308">
            <v>4500</v>
          </cell>
          <cell r="M308">
            <v>388</v>
          </cell>
          <cell r="AM308">
            <v>2</v>
          </cell>
          <cell r="AN308">
            <v>1</v>
          </cell>
          <cell r="AO308">
            <v>1</v>
          </cell>
          <cell r="AP308" t="str">
            <v>내선전공</v>
          </cell>
          <cell r="AQ308">
            <v>0.2</v>
          </cell>
          <cell r="AR308" t="str">
            <v>보통인부</v>
          </cell>
          <cell r="AS308">
            <v>0.1</v>
          </cell>
          <cell r="BB308" t="str">
            <v>전 3-72</v>
          </cell>
          <cell r="BC308">
            <v>1</v>
          </cell>
        </row>
        <row r="309">
          <cell r="B309" t="str">
            <v>피뢰침</v>
          </cell>
          <cell r="C309" t="str">
            <v>대형</v>
          </cell>
          <cell r="D309">
            <v>1</v>
          </cell>
          <cell r="E309" t="str">
            <v>EA</v>
          </cell>
          <cell r="F309">
            <v>50</v>
          </cell>
          <cell r="G309">
            <v>74021</v>
          </cell>
          <cell r="I309">
            <v>71866</v>
          </cell>
          <cell r="K309">
            <v>0</v>
          </cell>
          <cell r="M309">
            <v>2155</v>
          </cell>
          <cell r="AM309">
            <v>1</v>
          </cell>
          <cell r="AN309">
            <v>1</v>
          </cell>
          <cell r="AO309">
            <v>1</v>
          </cell>
          <cell r="AP309" t="str">
            <v>내선전공</v>
          </cell>
          <cell r="AQ309">
            <v>1.5</v>
          </cell>
          <cell r="BB309" t="str">
            <v>전 5-31</v>
          </cell>
        </row>
        <row r="310">
          <cell r="B310" t="str">
            <v xml:space="preserve">접지 테스트 박스 </v>
          </cell>
          <cell r="C310" t="str">
            <v>1 P STS</v>
          </cell>
          <cell r="D310">
            <v>1</v>
          </cell>
          <cell r="E310" t="str">
            <v>EA</v>
          </cell>
          <cell r="F310">
            <v>50</v>
          </cell>
          <cell r="G310">
            <v>32569</v>
          </cell>
          <cell r="I310">
            <v>31621</v>
          </cell>
          <cell r="K310">
            <v>0</v>
          </cell>
          <cell r="M310">
            <v>948</v>
          </cell>
          <cell r="AM310">
            <v>1</v>
          </cell>
          <cell r="AN310">
            <v>1</v>
          </cell>
          <cell r="AO310">
            <v>1</v>
          </cell>
          <cell r="AP310" t="str">
            <v>내선전공</v>
          </cell>
          <cell r="AQ310">
            <v>0.66</v>
          </cell>
          <cell r="BB310" t="str">
            <v>전 7-3</v>
          </cell>
          <cell r="BC310">
            <v>1</v>
          </cell>
        </row>
        <row r="311">
          <cell r="B311" t="str">
            <v xml:space="preserve">접지 테스트 박스 </v>
          </cell>
          <cell r="C311" t="str">
            <v>3 P STS</v>
          </cell>
          <cell r="D311">
            <v>1</v>
          </cell>
          <cell r="E311" t="str">
            <v>EA</v>
          </cell>
          <cell r="F311">
            <v>50</v>
          </cell>
          <cell r="G311">
            <v>32569</v>
          </cell>
          <cell r="I311">
            <v>31621</v>
          </cell>
          <cell r="K311">
            <v>0</v>
          </cell>
          <cell r="M311">
            <v>948</v>
          </cell>
          <cell r="AM311">
            <v>1</v>
          </cell>
          <cell r="AN311">
            <v>1</v>
          </cell>
          <cell r="AO311">
            <v>1</v>
          </cell>
          <cell r="AP311" t="str">
            <v>내선전공</v>
          </cell>
          <cell r="AQ311">
            <v>0.66</v>
          </cell>
          <cell r="BB311" t="str">
            <v>전 7-3</v>
          </cell>
        </row>
        <row r="312">
          <cell r="A312">
            <v>137</v>
          </cell>
          <cell r="B312" t="str">
            <v xml:space="preserve">접지 테스트 박스 </v>
          </cell>
          <cell r="C312" t="str">
            <v>4 P STS</v>
          </cell>
          <cell r="D312">
            <v>1</v>
          </cell>
          <cell r="E312" t="str">
            <v>EA</v>
          </cell>
          <cell r="F312">
            <v>50</v>
          </cell>
          <cell r="G312">
            <v>152569</v>
          </cell>
          <cell r="I312">
            <v>31621</v>
          </cell>
          <cell r="J312">
            <v>120000</v>
          </cell>
          <cell r="K312">
            <v>120000</v>
          </cell>
          <cell r="M312">
            <v>948</v>
          </cell>
          <cell r="AM312">
            <v>1</v>
          </cell>
          <cell r="AN312">
            <v>1</v>
          </cell>
          <cell r="AO312">
            <v>1</v>
          </cell>
          <cell r="AP312" t="str">
            <v>내선전공</v>
          </cell>
          <cell r="AQ312">
            <v>0.66</v>
          </cell>
          <cell r="BB312" t="str">
            <v>전 7-3</v>
          </cell>
          <cell r="BC312">
            <v>1</v>
          </cell>
        </row>
        <row r="313">
          <cell r="B313" t="str">
            <v xml:space="preserve">접지 테스트 박스 </v>
          </cell>
          <cell r="C313" t="str">
            <v>5 P STS</v>
          </cell>
          <cell r="D313">
            <v>1</v>
          </cell>
          <cell r="E313" t="str">
            <v>EA</v>
          </cell>
          <cell r="F313">
            <v>50</v>
          </cell>
          <cell r="G313">
            <v>32569</v>
          </cell>
          <cell r="I313">
            <v>31621</v>
          </cell>
          <cell r="K313">
            <v>0</v>
          </cell>
          <cell r="M313">
            <v>948</v>
          </cell>
          <cell r="AM313">
            <v>1</v>
          </cell>
          <cell r="AN313">
            <v>1</v>
          </cell>
          <cell r="AO313">
            <v>1</v>
          </cell>
          <cell r="AP313" t="str">
            <v>내선전공</v>
          </cell>
          <cell r="AQ313">
            <v>0.66</v>
          </cell>
          <cell r="BB313" t="str">
            <v>전 7-3</v>
          </cell>
        </row>
        <row r="314">
          <cell r="A314">
            <v>138</v>
          </cell>
          <cell r="B314" t="str">
            <v>접지봉 콘넥타</v>
          </cell>
          <cell r="C314" t="str">
            <v>φ19</v>
          </cell>
          <cell r="D314">
            <v>1</v>
          </cell>
          <cell r="E314" t="str">
            <v>EA</v>
          </cell>
          <cell r="F314">
            <v>50</v>
          </cell>
          <cell r="G314">
            <v>2380</v>
          </cell>
          <cell r="I314">
            <v>1437</v>
          </cell>
          <cell r="J314">
            <v>900</v>
          </cell>
          <cell r="K314">
            <v>900</v>
          </cell>
          <cell r="M314">
            <v>43</v>
          </cell>
          <cell r="AM314">
            <v>1</v>
          </cell>
          <cell r="AN314">
            <v>1</v>
          </cell>
          <cell r="AO314">
            <v>1</v>
          </cell>
          <cell r="AP314" t="str">
            <v>내선전공</v>
          </cell>
          <cell r="AQ314">
            <v>0.03</v>
          </cell>
          <cell r="BB314" t="str">
            <v>전 3-72</v>
          </cell>
          <cell r="BC314">
            <v>1</v>
          </cell>
        </row>
        <row r="315">
          <cell r="B315" t="str">
            <v>접지 콘넥타</v>
          </cell>
          <cell r="C315" t="str">
            <v>60㎟</v>
          </cell>
          <cell r="D315">
            <v>1</v>
          </cell>
          <cell r="E315" t="str">
            <v>EA</v>
          </cell>
          <cell r="F315">
            <v>50</v>
          </cell>
          <cell r="G315" t="e">
            <v>#N/A</v>
          </cell>
          <cell r="I315" t="e">
            <v>#N/A</v>
          </cell>
          <cell r="K315">
            <v>0</v>
          </cell>
          <cell r="M315" t="e">
            <v>#N/A</v>
          </cell>
          <cell r="AM315">
            <v>0</v>
          </cell>
          <cell r="AN315">
            <v>1</v>
          </cell>
          <cell r="AO315">
            <v>1</v>
          </cell>
          <cell r="BB315" t="str">
            <v>전 7-3</v>
          </cell>
          <cell r="BC315">
            <v>1</v>
          </cell>
        </row>
        <row r="316">
          <cell r="B316" t="str">
            <v>접지 콘넥타</v>
          </cell>
          <cell r="C316" t="str">
            <v>100㎟</v>
          </cell>
          <cell r="D316">
            <v>1</v>
          </cell>
          <cell r="E316" t="str">
            <v>EA</v>
          </cell>
          <cell r="F316">
            <v>50</v>
          </cell>
          <cell r="G316" t="e">
            <v>#N/A</v>
          </cell>
          <cell r="I316" t="e">
            <v>#N/A</v>
          </cell>
          <cell r="K316">
            <v>0</v>
          </cell>
          <cell r="M316" t="e">
            <v>#N/A</v>
          </cell>
          <cell r="AM316">
            <v>0</v>
          </cell>
          <cell r="AN316">
            <v>1</v>
          </cell>
          <cell r="AO316">
            <v>1</v>
          </cell>
          <cell r="BB316" t="str">
            <v>전 7-3</v>
          </cell>
          <cell r="BC316">
            <v>1</v>
          </cell>
        </row>
        <row r="317">
          <cell r="B317" t="str">
            <v>접지 크램프</v>
          </cell>
          <cell r="C317" t="str">
            <v>C-TYPE 150㎟x150㎟</v>
          </cell>
          <cell r="D317">
            <v>1</v>
          </cell>
          <cell r="E317" t="str">
            <v>EA</v>
          </cell>
          <cell r="F317">
            <v>50</v>
          </cell>
          <cell r="G317">
            <v>32569</v>
          </cell>
          <cell r="I317">
            <v>31621</v>
          </cell>
          <cell r="K317">
            <v>0</v>
          </cell>
          <cell r="M317">
            <v>948</v>
          </cell>
          <cell r="AM317">
            <v>1</v>
          </cell>
          <cell r="AN317">
            <v>1</v>
          </cell>
          <cell r="AO317">
            <v>1</v>
          </cell>
          <cell r="AP317" t="str">
            <v>내선전공</v>
          </cell>
          <cell r="AQ317">
            <v>0.66</v>
          </cell>
          <cell r="BB317" t="str">
            <v>전 7-3</v>
          </cell>
        </row>
        <row r="318">
          <cell r="A318">
            <v>139</v>
          </cell>
          <cell r="B318" t="str">
            <v>관로구 방수장치</v>
          </cell>
          <cell r="C318" t="str">
            <v>삽입형(φ30)</v>
          </cell>
          <cell r="D318">
            <v>1</v>
          </cell>
          <cell r="E318" t="str">
            <v>EA</v>
          </cell>
          <cell r="F318">
            <v>50</v>
          </cell>
          <cell r="G318">
            <v>90787</v>
          </cell>
          <cell r="I318">
            <v>15328</v>
          </cell>
          <cell r="J318">
            <v>75000</v>
          </cell>
          <cell r="K318">
            <v>75000</v>
          </cell>
          <cell r="M318">
            <v>459</v>
          </cell>
          <cell r="AM318">
            <v>2</v>
          </cell>
          <cell r="AN318">
            <v>1</v>
          </cell>
          <cell r="AO318">
            <v>1</v>
          </cell>
          <cell r="AP318" t="str">
            <v>저압케이블공</v>
          </cell>
          <cell r="AQ318">
            <v>0.16500000000000001</v>
          </cell>
          <cell r="AR318" t="str">
            <v>보통인부</v>
          </cell>
          <cell r="AS318">
            <v>0.16500000000000001</v>
          </cell>
          <cell r="BB318" t="str">
            <v>전 5-42-6</v>
          </cell>
          <cell r="BC318">
            <v>1</v>
          </cell>
        </row>
        <row r="319">
          <cell r="A319">
            <v>140</v>
          </cell>
          <cell r="B319" t="str">
            <v>관로구 방수장치</v>
          </cell>
          <cell r="C319" t="str">
            <v>삽입형(φ50)</v>
          </cell>
          <cell r="D319">
            <v>1</v>
          </cell>
          <cell r="E319" t="str">
            <v>EA</v>
          </cell>
          <cell r="F319">
            <v>50</v>
          </cell>
          <cell r="G319">
            <v>90787</v>
          </cell>
          <cell r="I319">
            <v>15328</v>
          </cell>
          <cell r="J319">
            <v>75000</v>
          </cell>
          <cell r="K319">
            <v>75000</v>
          </cell>
          <cell r="M319">
            <v>459</v>
          </cell>
          <cell r="AM319">
            <v>2</v>
          </cell>
          <cell r="AN319">
            <v>1</v>
          </cell>
          <cell r="AO319">
            <v>1</v>
          </cell>
          <cell r="AP319" t="str">
            <v>저압케이블공</v>
          </cell>
          <cell r="AQ319">
            <v>0.16500000000000001</v>
          </cell>
          <cell r="AR319" t="str">
            <v>보통인부</v>
          </cell>
          <cell r="AS319">
            <v>0.16500000000000001</v>
          </cell>
          <cell r="BB319" t="str">
            <v>전 5-42-6</v>
          </cell>
          <cell r="BC319">
            <v>1</v>
          </cell>
        </row>
        <row r="320">
          <cell r="A320">
            <v>141</v>
          </cell>
          <cell r="B320" t="str">
            <v>관로구 방수장치</v>
          </cell>
          <cell r="C320" t="str">
            <v>삽입형(φ65)</v>
          </cell>
          <cell r="D320">
            <v>1</v>
          </cell>
          <cell r="E320" t="str">
            <v>EA</v>
          </cell>
          <cell r="F320">
            <v>50</v>
          </cell>
          <cell r="G320">
            <v>90787</v>
          </cell>
          <cell r="I320">
            <v>15328</v>
          </cell>
          <cell r="J320">
            <v>75000</v>
          </cell>
          <cell r="K320">
            <v>75000</v>
          </cell>
          <cell r="M320">
            <v>459</v>
          </cell>
          <cell r="AM320">
            <v>2</v>
          </cell>
          <cell r="AN320">
            <v>1</v>
          </cell>
          <cell r="AO320">
            <v>1</v>
          </cell>
          <cell r="AP320" t="str">
            <v>저압케이블공</v>
          </cell>
          <cell r="AQ320">
            <v>0.16500000000000001</v>
          </cell>
          <cell r="AR320" t="str">
            <v>보통인부</v>
          </cell>
          <cell r="AS320">
            <v>0.16500000000000001</v>
          </cell>
          <cell r="BB320" t="str">
            <v>전 5-42-6</v>
          </cell>
          <cell r="BC320">
            <v>1</v>
          </cell>
        </row>
        <row r="321">
          <cell r="A321">
            <v>142</v>
          </cell>
          <cell r="B321" t="str">
            <v>관로구 방수장치</v>
          </cell>
          <cell r="C321" t="str">
            <v>삽입형(φ80)</v>
          </cell>
          <cell r="D321">
            <v>1</v>
          </cell>
          <cell r="E321" t="str">
            <v>EA</v>
          </cell>
          <cell r="F321">
            <v>50</v>
          </cell>
          <cell r="G321">
            <v>90787</v>
          </cell>
          <cell r="I321">
            <v>15328</v>
          </cell>
          <cell r="J321">
            <v>75000</v>
          </cell>
          <cell r="K321">
            <v>75000</v>
          </cell>
          <cell r="M321">
            <v>459</v>
          </cell>
          <cell r="AM321">
            <v>2</v>
          </cell>
          <cell r="AN321">
            <v>1</v>
          </cell>
          <cell r="AO321">
            <v>1</v>
          </cell>
          <cell r="AP321" t="str">
            <v>저압케이블공</v>
          </cell>
          <cell r="AQ321">
            <v>0.16500000000000001</v>
          </cell>
          <cell r="AR321" t="str">
            <v>보통인부</v>
          </cell>
          <cell r="AS321">
            <v>0.16500000000000001</v>
          </cell>
          <cell r="BB321" t="str">
            <v>전 5-42-6</v>
          </cell>
          <cell r="BC321">
            <v>1</v>
          </cell>
        </row>
        <row r="322">
          <cell r="A322">
            <v>143</v>
          </cell>
          <cell r="B322" t="str">
            <v>관로구 방수장치</v>
          </cell>
          <cell r="C322" t="str">
            <v>삽입형(φ100)</v>
          </cell>
          <cell r="D322">
            <v>1</v>
          </cell>
          <cell r="E322" t="str">
            <v>EA</v>
          </cell>
          <cell r="F322">
            <v>50</v>
          </cell>
          <cell r="G322">
            <v>90787</v>
          </cell>
          <cell r="I322">
            <v>15328</v>
          </cell>
          <cell r="J322">
            <v>75000</v>
          </cell>
          <cell r="K322">
            <v>75000</v>
          </cell>
          <cell r="M322">
            <v>459</v>
          </cell>
          <cell r="AM322">
            <v>2</v>
          </cell>
          <cell r="AN322">
            <v>1</v>
          </cell>
          <cell r="AO322">
            <v>1</v>
          </cell>
          <cell r="AP322" t="str">
            <v>저압케이블공</v>
          </cell>
          <cell r="AQ322">
            <v>0.16500000000000001</v>
          </cell>
          <cell r="AR322" t="str">
            <v>보통인부</v>
          </cell>
          <cell r="AS322">
            <v>0.16500000000000001</v>
          </cell>
          <cell r="BB322" t="str">
            <v>전 5-42-6</v>
          </cell>
          <cell r="BC322">
            <v>1</v>
          </cell>
        </row>
        <row r="323">
          <cell r="A323">
            <v>144</v>
          </cell>
          <cell r="B323" t="str">
            <v>관로구 방수장치</v>
          </cell>
          <cell r="C323" t="str">
            <v>삽입형(φ125)</v>
          </cell>
          <cell r="D323">
            <v>1</v>
          </cell>
          <cell r="E323" t="str">
            <v>EA</v>
          </cell>
          <cell r="F323">
            <v>50</v>
          </cell>
          <cell r="G323">
            <v>90787</v>
          </cell>
          <cell r="I323">
            <v>15328</v>
          </cell>
          <cell r="J323">
            <v>75000</v>
          </cell>
          <cell r="K323">
            <v>75000</v>
          </cell>
          <cell r="M323">
            <v>459</v>
          </cell>
          <cell r="AM323">
            <v>2</v>
          </cell>
          <cell r="AN323">
            <v>1</v>
          </cell>
          <cell r="AO323">
            <v>1</v>
          </cell>
          <cell r="AP323" t="str">
            <v>저압케이블공</v>
          </cell>
          <cell r="AQ323">
            <v>0.16500000000000001</v>
          </cell>
          <cell r="AR323" t="str">
            <v>보통인부</v>
          </cell>
          <cell r="AS323">
            <v>0.16500000000000001</v>
          </cell>
          <cell r="BB323" t="str">
            <v>전 5-42-6</v>
          </cell>
          <cell r="BC323">
            <v>1</v>
          </cell>
        </row>
        <row r="324">
          <cell r="A324">
            <v>145</v>
          </cell>
          <cell r="B324" t="str">
            <v>관로 배관</v>
          </cell>
          <cell r="C324" t="str">
            <v>(M-7 ~ M-10)</v>
          </cell>
          <cell r="D324">
            <v>1</v>
          </cell>
          <cell r="E324" t="str">
            <v>m</v>
          </cell>
          <cell r="F324">
            <v>50</v>
          </cell>
          <cell r="G324">
            <v>10051</v>
          </cell>
          <cell r="I324">
            <v>9759</v>
          </cell>
          <cell r="K324">
            <v>0</v>
          </cell>
          <cell r="M324">
            <v>292</v>
          </cell>
          <cell r="AM324">
            <v>1</v>
          </cell>
          <cell r="AN324">
            <v>1</v>
          </cell>
          <cell r="AO324">
            <v>1</v>
          </cell>
          <cell r="AP324" t="str">
            <v>저압케이블공</v>
          </cell>
          <cell r="AQ324">
            <v>0.16500000000000001</v>
          </cell>
        </row>
        <row r="325">
          <cell r="A325">
            <v>146</v>
          </cell>
          <cell r="B325" t="str">
            <v>관로 배관</v>
          </cell>
          <cell r="C325" t="str">
            <v>(M-9~ M-10)</v>
          </cell>
          <cell r="D325">
            <v>1</v>
          </cell>
          <cell r="E325" t="str">
            <v>m</v>
          </cell>
          <cell r="F325">
            <v>50</v>
          </cell>
          <cell r="G325">
            <v>10051</v>
          </cell>
          <cell r="I325">
            <v>9759</v>
          </cell>
          <cell r="K325">
            <v>0</v>
          </cell>
          <cell r="M325">
            <v>292</v>
          </cell>
          <cell r="AM325">
            <v>1</v>
          </cell>
          <cell r="AN325">
            <v>1</v>
          </cell>
          <cell r="AO325">
            <v>1</v>
          </cell>
          <cell r="AP325" t="str">
            <v>저압케이블공</v>
          </cell>
          <cell r="AQ325">
            <v>0.16500000000000001</v>
          </cell>
        </row>
        <row r="326">
          <cell r="A326">
            <v>147</v>
          </cell>
          <cell r="B326" t="str">
            <v>관로 배관</v>
          </cell>
          <cell r="C326" t="str">
            <v>(M-8 ~ M-9)</v>
          </cell>
          <cell r="D326">
            <v>1</v>
          </cell>
          <cell r="E326" t="str">
            <v>m</v>
          </cell>
          <cell r="F326">
            <v>50</v>
          </cell>
          <cell r="G326">
            <v>10051</v>
          </cell>
          <cell r="I326">
            <v>9759</v>
          </cell>
          <cell r="K326">
            <v>0</v>
          </cell>
          <cell r="M326">
            <v>292</v>
          </cell>
          <cell r="AM326">
            <v>1</v>
          </cell>
          <cell r="AN326">
            <v>1</v>
          </cell>
          <cell r="AO326">
            <v>1</v>
          </cell>
          <cell r="AP326" t="str">
            <v>저압케이블공</v>
          </cell>
          <cell r="AQ326">
            <v>0.16500000000000001</v>
          </cell>
        </row>
        <row r="327">
          <cell r="A327">
            <v>148</v>
          </cell>
          <cell r="B327" t="str">
            <v>관로 배관</v>
          </cell>
          <cell r="C327" t="str">
            <v>(M-10 ~ M-11)</v>
          </cell>
          <cell r="D327">
            <v>1</v>
          </cell>
          <cell r="E327" t="str">
            <v>m</v>
          </cell>
          <cell r="F327">
            <v>50</v>
          </cell>
          <cell r="G327">
            <v>10051</v>
          </cell>
          <cell r="I327">
            <v>9759</v>
          </cell>
          <cell r="K327">
            <v>0</v>
          </cell>
          <cell r="M327">
            <v>292</v>
          </cell>
          <cell r="AM327">
            <v>1</v>
          </cell>
          <cell r="AN327">
            <v>1</v>
          </cell>
          <cell r="AO327">
            <v>1</v>
          </cell>
          <cell r="AP327" t="str">
            <v>저압케이블공</v>
          </cell>
          <cell r="AQ327">
            <v>0.16500000000000001</v>
          </cell>
        </row>
        <row r="328">
          <cell r="A328">
            <v>149</v>
          </cell>
          <cell r="B328" t="str">
            <v>관로 배관</v>
          </cell>
          <cell r="C328" t="str">
            <v>(M-11 ~ M-12)</v>
          </cell>
          <cell r="D328">
            <v>1</v>
          </cell>
          <cell r="E328" t="str">
            <v>m</v>
          </cell>
          <cell r="F328">
            <v>50</v>
          </cell>
          <cell r="G328">
            <v>10051</v>
          </cell>
          <cell r="I328">
            <v>9759</v>
          </cell>
          <cell r="K328">
            <v>0</v>
          </cell>
          <cell r="M328">
            <v>292</v>
          </cell>
          <cell r="AM328">
            <v>1</v>
          </cell>
          <cell r="AN328">
            <v>1</v>
          </cell>
          <cell r="AO328">
            <v>1</v>
          </cell>
          <cell r="AP328" t="str">
            <v>저압케이블공</v>
          </cell>
          <cell r="AQ328">
            <v>0.16500000000000001</v>
          </cell>
        </row>
        <row r="329">
          <cell r="A329">
            <v>150</v>
          </cell>
          <cell r="B329" t="str">
            <v>관로 배관</v>
          </cell>
          <cell r="C329" t="str">
            <v>(M-12 ~ M-13)</v>
          </cell>
          <cell r="D329">
            <v>1</v>
          </cell>
          <cell r="E329" t="str">
            <v>m</v>
          </cell>
          <cell r="F329">
            <v>50</v>
          </cell>
          <cell r="G329">
            <v>10051</v>
          </cell>
          <cell r="I329">
            <v>9759</v>
          </cell>
          <cell r="K329">
            <v>0</v>
          </cell>
          <cell r="M329">
            <v>292</v>
          </cell>
          <cell r="AM329">
            <v>1</v>
          </cell>
          <cell r="AN329">
            <v>1</v>
          </cell>
          <cell r="AO329">
            <v>1</v>
          </cell>
          <cell r="AP329" t="str">
            <v>저압케이블공</v>
          </cell>
          <cell r="AQ329">
            <v>0.16500000000000001</v>
          </cell>
        </row>
        <row r="330">
          <cell r="A330">
            <v>151</v>
          </cell>
          <cell r="B330" t="str">
            <v>관로 배관</v>
          </cell>
          <cell r="C330" t="str">
            <v>(M-13 ~ M-14)</v>
          </cell>
          <cell r="D330">
            <v>1</v>
          </cell>
          <cell r="E330" t="str">
            <v>m</v>
          </cell>
          <cell r="F330">
            <v>50</v>
          </cell>
          <cell r="G330">
            <v>10051</v>
          </cell>
          <cell r="I330">
            <v>9759</v>
          </cell>
          <cell r="K330">
            <v>0</v>
          </cell>
          <cell r="M330">
            <v>292</v>
          </cell>
          <cell r="AM330">
            <v>1</v>
          </cell>
          <cell r="AN330">
            <v>1</v>
          </cell>
          <cell r="AO330">
            <v>1</v>
          </cell>
          <cell r="AP330" t="str">
            <v>저압케이블공</v>
          </cell>
          <cell r="AQ330">
            <v>0.16500000000000001</v>
          </cell>
        </row>
        <row r="331">
          <cell r="A331">
            <v>152</v>
          </cell>
          <cell r="B331" t="str">
            <v>관로 배관</v>
          </cell>
          <cell r="C331" t="str">
            <v>(M-12 ~ M-15)</v>
          </cell>
          <cell r="D331">
            <v>1</v>
          </cell>
          <cell r="E331" t="str">
            <v>m</v>
          </cell>
          <cell r="F331">
            <v>50</v>
          </cell>
          <cell r="G331">
            <v>10051</v>
          </cell>
          <cell r="I331">
            <v>9759</v>
          </cell>
          <cell r="K331">
            <v>0</v>
          </cell>
          <cell r="M331">
            <v>292</v>
          </cell>
          <cell r="AM331">
            <v>1</v>
          </cell>
          <cell r="AN331">
            <v>1</v>
          </cell>
          <cell r="AO331">
            <v>1</v>
          </cell>
          <cell r="AP331" t="str">
            <v>저압케이블공</v>
          </cell>
          <cell r="AQ331">
            <v>0.16500000000000001</v>
          </cell>
        </row>
        <row r="332">
          <cell r="A332">
            <v>153</v>
          </cell>
          <cell r="B332" t="str">
            <v>관로 배관</v>
          </cell>
          <cell r="C332" t="str">
            <v>(M-15 ~ M-16)</v>
          </cell>
          <cell r="D332">
            <v>1</v>
          </cell>
          <cell r="E332" t="str">
            <v>m</v>
          </cell>
          <cell r="F332">
            <v>50</v>
          </cell>
          <cell r="G332">
            <v>10051</v>
          </cell>
          <cell r="I332">
            <v>9759</v>
          </cell>
          <cell r="K332">
            <v>0</v>
          </cell>
          <cell r="M332">
            <v>292</v>
          </cell>
          <cell r="AM332">
            <v>1</v>
          </cell>
          <cell r="AN332">
            <v>1</v>
          </cell>
          <cell r="AO332">
            <v>1</v>
          </cell>
          <cell r="AP332" t="str">
            <v>저압케이블공</v>
          </cell>
          <cell r="AQ332">
            <v>0.16500000000000001</v>
          </cell>
        </row>
        <row r="333">
          <cell r="A333">
            <v>154</v>
          </cell>
          <cell r="B333" t="str">
            <v>관로 배관</v>
          </cell>
          <cell r="C333" t="str">
            <v>(M-15 ~ M-17)</v>
          </cell>
          <cell r="D333">
            <v>1</v>
          </cell>
          <cell r="E333" t="str">
            <v>m</v>
          </cell>
          <cell r="F333">
            <v>50</v>
          </cell>
          <cell r="G333">
            <v>10051</v>
          </cell>
          <cell r="I333">
            <v>9759</v>
          </cell>
          <cell r="K333">
            <v>0</v>
          </cell>
          <cell r="M333">
            <v>292</v>
          </cell>
          <cell r="AM333">
            <v>1</v>
          </cell>
          <cell r="AN333">
            <v>1</v>
          </cell>
          <cell r="AO333">
            <v>1</v>
          </cell>
          <cell r="AP333" t="str">
            <v>저압케이블공</v>
          </cell>
          <cell r="AQ333">
            <v>0.16500000000000001</v>
          </cell>
        </row>
        <row r="334">
          <cell r="A334">
            <v>155</v>
          </cell>
          <cell r="B334" t="str">
            <v>관로 배관</v>
          </cell>
          <cell r="C334" t="str">
            <v>(M-17 ~ M-18)</v>
          </cell>
          <cell r="D334">
            <v>1</v>
          </cell>
          <cell r="E334" t="str">
            <v>m</v>
          </cell>
          <cell r="F334">
            <v>50</v>
          </cell>
          <cell r="G334">
            <v>10051</v>
          </cell>
          <cell r="I334">
            <v>9759</v>
          </cell>
          <cell r="K334">
            <v>0</v>
          </cell>
          <cell r="M334">
            <v>292</v>
          </cell>
          <cell r="AM334">
            <v>1</v>
          </cell>
          <cell r="AN334">
            <v>1</v>
          </cell>
          <cell r="AO334">
            <v>1</v>
          </cell>
          <cell r="AP334" t="str">
            <v>저압케이블공</v>
          </cell>
          <cell r="AQ334">
            <v>0.16500000000000001</v>
          </cell>
        </row>
        <row r="335">
          <cell r="A335">
            <v>156</v>
          </cell>
          <cell r="B335" t="str">
            <v>관로 배관</v>
          </cell>
          <cell r="C335" t="str">
            <v>(M-6 ~ H-3)</v>
          </cell>
          <cell r="D335">
            <v>1</v>
          </cell>
          <cell r="E335" t="str">
            <v>m</v>
          </cell>
          <cell r="F335">
            <v>50</v>
          </cell>
          <cell r="G335">
            <v>10051</v>
          </cell>
          <cell r="I335">
            <v>9759</v>
          </cell>
          <cell r="K335">
            <v>0</v>
          </cell>
          <cell r="M335">
            <v>292</v>
          </cell>
          <cell r="AM335">
            <v>1</v>
          </cell>
          <cell r="AN335">
            <v>1</v>
          </cell>
          <cell r="AO335">
            <v>1</v>
          </cell>
          <cell r="AP335" t="str">
            <v>저압케이블공</v>
          </cell>
          <cell r="AQ335">
            <v>0.16500000000000001</v>
          </cell>
        </row>
        <row r="336">
          <cell r="A336">
            <v>157</v>
          </cell>
          <cell r="B336" t="str">
            <v>관로 배관</v>
          </cell>
          <cell r="C336" t="str">
            <v>(H-1 ~ H-2)</v>
          </cell>
          <cell r="D336">
            <v>1</v>
          </cell>
          <cell r="E336" t="str">
            <v>m</v>
          </cell>
          <cell r="F336">
            <v>50</v>
          </cell>
          <cell r="G336">
            <v>10051</v>
          </cell>
          <cell r="I336">
            <v>9759</v>
          </cell>
          <cell r="K336">
            <v>0</v>
          </cell>
          <cell r="M336">
            <v>292</v>
          </cell>
          <cell r="AM336">
            <v>1</v>
          </cell>
          <cell r="AN336">
            <v>1</v>
          </cell>
          <cell r="AO336">
            <v>1</v>
          </cell>
          <cell r="AP336" t="str">
            <v>저압케이블공</v>
          </cell>
          <cell r="AQ336">
            <v>0.16500000000000001</v>
          </cell>
        </row>
        <row r="337">
          <cell r="A337">
            <v>158</v>
          </cell>
          <cell r="B337" t="str">
            <v>관로 배관</v>
          </cell>
          <cell r="C337" t="str">
            <v>(H-6 ~ H-11)</v>
          </cell>
          <cell r="D337">
            <v>1</v>
          </cell>
          <cell r="E337" t="str">
            <v>m</v>
          </cell>
          <cell r="F337">
            <v>50</v>
          </cell>
          <cell r="G337">
            <v>10051</v>
          </cell>
          <cell r="I337">
            <v>9759</v>
          </cell>
          <cell r="K337">
            <v>0</v>
          </cell>
          <cell r="M337">
            <v>292</v>
          </cell>
          <cell r="AM337">
            <v>1</v>
          </cell>
          <cell r="AN337">
            <v>1</v>
          </cell>
          <cell r="AO337">
            <v>1</v>
          </cell>
          <cell r="AP337" t="str">
            <v>저압케이블공</v>
          </cell>
          <cell r="AQ337">
            <v>0.16500000000000001</v>
          </cell>
        </row>
        <row r="338">
          <cell r="A338">
            <v>159</v>
          </cell>
          <cell r="B338" t="str">
            <v>관로 배관</v>
          </cell>
          <cell r="C338" t="str">
            <v>(M-12 ~ H-7)</v>
          </cell>
          <cell r="D338">
            <v>1</v>
          </cell>
          <cell r="E338" t="str">
            <v>m</v>
          </cell>
          <cell r="F338">
            <v>50</v>
          </cell>
          <cell r="G338">
            <v>10051</v>
          </cell>
          <cell r="I338">
            <v>9759</v>
          </cell>
          <cell r="K338">
            <v>0</v>
          </cell>
          <cell r="M338">
            <v>292</v>
          </cell>
          <cell r="AM338">
            <v>1</v>
          </cell>
          <cell r="AN338">
            <v>1</v>
          </cell>
          <cell r="AO338">
            <v>1</v>
          </cell>
          <cell r="AP338" t="str">
            <v>저압케이블공</v>
          </cell>
          <cell r="AQ338">
            <v>0.16500000000000001</v>
          </cell>
        </row>
        <row r="339">
          <cell r="A339">
            <v>160</v>
          </cell>
          <cell r="B339" t="str">
            <v>관로 배관</v>
          </cell>
          <cell r="C339" t="str">
            <v>(M-12 ~ H-5)</v>
          </cell>
          <cell r="D339">
            <v>1</v>
          </cell>
          <cell r="E339" t="str">
            <v>m</v>
          </cell>
          <cell r="F339">
            <v>50</v>
          </cell>
          <cell r="G339">
            <v>10051</v>
          </cell>
          <cell r="I339">
            <v>9759</v>
          </cell>
          <cell r="K339">
            <v>0</v>
          </cell>
          <cell r="M339">
            <v>292</v>
          </cell>
          <cell r="AM339">
            <v>1</v>
          </cell>
          <cell r="AN339">
            <v>1</v>
          </cell>
          <cell r="AO339">
            <v>1</v>
          </cell>
          <cell r="AP339" t="str">
            <v>저압케이블공</v>
          </cell>
          <cell r="AQ339">
            <v>0.16500000000000001</v>
          </cell>
        </row>
        <row r="340">
          <cell r="A340">
            <v>161</v>
          </cell>
          <cell r="B340" t="str">
            <v>관로 배관</v>
          </cell>
          <cell r="C340" t="str">
            <v>(M-13 ~ H-4)</v>
          </cell>
          <cell r="D340">
            <v>1</v>
          </cell>
          <cell r="E340" t="str">
            <v>m</v>
          </cell>
          <cell r="F340">
            <v>50</v>
          </cell>
          <cell r="G340">
            <v>10051</v>
          </cell>
          <cell r="I340">
            <v>9759</v>
          </cell>
          <cell r="K340">
            <v>0</v>
          </cell>
          <cell r="M340">
            <v>292</v>
          </cell>
          <cell r="AM340">
            <v>1</v>
          </cell>
          <cell r="AN340">
            <v>1</v>
          </cell>
          <cell r="AO340">
            <v>1</v>
          </cell>
          <cell r="AP340" t="str">
            <v>저압케이블공</v>
          </cell>
          <cell r="AQ340">
            <v>0.16500000000000001</v>
          </cell>
        </row>
        <row r="341">
          <cell r="A341">
            <v>162</v>
          </cell>
          <cell r="B341" t="str">
            <v>관로 배관</v>
          </cell>
          <cell r="C341" t="str">
            <v>(M-18 ~ H-9)</v>
          </cell>
          <cell r="D341">
            <v>1</v>
          </cell>
          <cell r="E341" t="str">
            <v>m</v>
          </cell>
          <cell r="F341">
            <v>50</v>
          </cell>
          <cell r="G341">
            <v>10051</v>
          </cell>
          <cell r="I341">
            <v>9759</v>
          </cell>
          <cell r="K341">
            <v>0</v>
          </cell>
          <cell r="M341">
            <v>292</v>
          </cell>
          <cell r="AM341">
            <v>1</v>
          </cell>
          <cell r="AN341">
            <v>1</v>
          </cell>
          <cell r="AO341">
            <v>1</v>
          </cell>
          <cell r="AP341" t="str">
            <v>저압케이블공</v>
          </cell>
          <cell r="AQ341">
            <v>0.16500000000000001</v>
          </cell>
        </row>
        <row r="342">
          <cell r="A342">
            <v>163</v>
          </cell>
          <cell r="B342" t="str">
            <v>관로 배관</v>
          </cell>
          <cell r="C342" t="str">
            <v>(H-9 ~ H-10)</v>
          </cell>
          <cell r="D342">
            <v>1</v>
          </cell>
          <cell r="E342" t="str">
            <v>m</v>
          </cell>
          <cell r="F342">
            <v>50</v>
          </cell>
          <cell r="G342">
            <v>10051</v>
          </cell>
          <cell r="I342">
            <v>9759</v>
          </cell>
          <cell r="K342">
            <v>0</v>
          </cell>
          <cell r="M342">
            <v>292</v>
          </cell>
          <cell r="AM342">
            <v>1</v>
          </cell>
          <cell r="AN342">
            <v>1</v>
          </cell>
          <cell r="AO342">
            <v>1</v>
          </cell>
          <cell r="AP342" t="str">
            <v>저압케이블공</v>
          </cell>
          <cell r="AQ342">
            <v>0.16500000000000001</v>
          </cell>
        </row>
        <row r="343">
          <cell r="A343">
            <v>164</v>
          </cell>
          <cell r="B343" t="str">
            <v>관로 배관</v>
          </cell>
          <cell r="C343" t="str">
            <v>(M-18 ~ H-8)</v>
          </cell>
          <cell r="D343">
            <v>1</v>
          </cell>
          <cell r="E343" t="str">
            <v>m</v>
          </cell>
          <cell r="F343">
            <v>50</v>
          </cell>
          <cell r="G343">
            <v>10051</v>
          </cell>
          <cell r="I343">
            <v>9759</v>
          </cell>
          <cell r="K343">
            <v>0</v>
          </cell>
          <cell r="M343">
            <v>292</v>
          </cell>
          <cell r="AM343">
            <v>1</v>
          </cell>
          <cell r="AN343">
            <v>1</v>
          </cell>
          <cell r="AO343">
            <v>1</v>
          </cell>
          <cell r="AP343" t="str">
            <v>저압케이블공</v>
          </cell>
          <cell r="AQ343">
            <v>0.16500000000000001</v>
          </cell>
        </row>
        <row r="344">
          <cell r="A344">
            <v>165</v>
          </cell>
          <cell r="B344" t="str">
            <v>관로 배관</v>
          </cell>
          <cell r="C344" t="str">
            <v>(M-17 ~ H-11)</v>
          </cell>
          <cell r="D344">
            <v>1</v>
          </cell>
          <cell r="E344" t="str">
            <v>m</v>
          </cell>
          <cell r="F344">
            <v>50</v>
          </cell>
          <cell r="G344">
            <v>10051</v>
          </cell>
          <cell r="I344">
            <v>9759</v>
          </cell>
          <cell r="K344">
            <v>0</v>
          </cell>
          <cell r="M344">
            <v>292</v>
          </cell>
          <cell r="AM344">
            <v>1</v>
          </cell>
          <cell r="AN344">
            <v>1</v>
          </cell>
          <cell r="AO344">
            <v>1</v>
          </cell>
          <cell r="AP344" t="str">
            <v>저압케이블공</v>
          </cell>
          <cell r="AQ344">
            <v>0.16500000000000001</v>
          </cell>
        </row>
        <row r="345">
          <cell r="A345">
            <v>166</v>
          </cell>
          <cell r="B345" t="str">
            <v>관로 배관</v>
          </cell>
          <cell r="C345" t="str">
            <v>(H-11 ~ H-12)</v>
          </cell>
          <cell r="D345">
            <v>1</v>
          </cell>
          <cell r="E345" t="str">
            <v>m</v>
          </cell>
          <cell r="F345">
            <v>50</v>
          </cell>
          <cell r="G345">
            <v>10051</v>
          </cell>
          <cell r="I345">
            <v>9759</v>
          </cell>
          <cell r="K345">
            <v>0</v>
          </cell>
          <cell r="M345">
            <v>292</v>
          </cell>
          <cell r="AM345">
            <v>1</v>
          </cell>
          <cell r="AN345">
            <v>1</v>
          </cell>
          <cell r="AO345">
            <v>1</v>
          </cell>
          <cell r="AP345" t="str">
            <v>저압케이블공</v>
          </cell>
          <cell r="AQ345">
            <v>0.16500000000000001</v>
          </cell>
        </row>
        <row r="346">
          <cell r="B346" t="str">
            <v>제어반 신설(Υ-Δ기동)</v>
          </cell>
          <cell r="C346" t="str">
            <v>22KW</v>
          </cell>
          <cell r="D346">
            <v>1</v>
          </cell>
          <cell r="E346" t="str">
            <v>EA</v>
          </cell>
          <cell r="F346">
            <v>50</v>
          </cell>
          <cell r="G346">
            <v>198498</v>
          </cell>
          <cell r="I346">
            <v>192717</v>
          </cell>
          <cell r="K346">
            <v>0</v>
          </cell>
          <cell r="M346">
            <v>5781</v>
          </cell>
          <cell r="AM346">
            <v>1</v>
          </cell>
          <cell r="AN346">
            <v>1</v>
          </cell>
          <cell r="AO346">
            <v>1</v>
          </cell>
          <cell r="AP346" t="str">
            <v>프랜트전공</v>
          </cell>
          <cell r="AQ346">
            <v>3.68</v>
          </cell>
          <cell r="BB346" t="str">
            <v>전 3-83-2</v>
          </cell>
        </row>
        <row r="347">
          <cell r="B347" t="str">
            <v>제어반 신설(Υ-Δ기동)</v>
          </cell>
          <cell r="C347" t="str">
            <v>15KW</v>
          </cell>
          <cell r="D347">
            <v>1</v>
          </cell>
          <cell r="E347" t="str">
            <v>EA</v>
          </cell>
          <cell r="F347">
            <v>50</v>
          </cell>
          <cell r="G347">
            <v>172607</v>
          </cell>
          <cell r="I347">
            <v>167580</v>
          </cell>
          <cell r="K347">
            <v>0</v>
          </cell>
          <cell r="M347">
            <v>5027</v>
          </cell>
          <cell r="AM347">
            <v>1</v>
          </cell>
          <cell r="AN347">
            <v>1</v>
          </cell>
          <cell r="AO347">
            <v>1</v>
          </cell>
          <cell r="AP347" t="str">
            <v>프랜트전공</v>
          </cell>
          <cell r="AQ347">
            <v>3.2</v>
          </cell>
          <cell r="BB347" t="str">
            <v>전 3-83-2</v>
          </cell>
        </row>
        <row r="348">
          <cell r="B348" t="str">
            <v>제어반 신설(Υ-Δ기동)</v>
          </cell>
          <cell r="C348" t="str">
            <v>11KW</v>
          </cell>
          <cell r="D348">
            <v>1</v>
          </cell>
          <cell r="E348" t="str">
            <v>EA</v>
          </cell>
          <cell r="F348">
            <v>50</v>
          </cell>
          <cell r="G348">
            <v>163977</v>
          </cell>
          <cell r="I348">
            <v>159201</v>
          </cell>
          <cell r="K348">
            <v>0</v>
          </cell>
          <cell r="M348">
            <v>4776</v>
          </cell>
          <cell r="AM348">
            <v>1</v>
          </cell>
          <cell r="AN348">
            <v>1</v>
          </cell>
          <cell r="AO348">
            <v>1</v>
          </cell>
          <cell r="AP348" t="str">
            <v>프랜트전공</v>
          </cell>
          <cell r="AQ348">
            <v>3.04</v>
          </cell>
          <cell r="BB348" t="str">
            <v>전 3-83-2</v>
          </cell>
        </row>
        <row r="349">
          <cell r="B349" t="str">
            <v>제어반 신설</v>
          </cell>
          <cell r="C349" t="str">
            <v>7.5KW</v>
          </cell>
          <cell r="D349">
            <v>1</v>
          </cell>
          <cell r="E349" t="str">
            <v>EA</v>
          </cell>
          <cell r="F349">
            <v>50</v>
          </cell>
          <cell r="G349">
            <v>125679</v>
          </cell>
          <cell r="I349">
            <v>122019</v>
          </cell>
          <cell r="K349">
            <v>0</v>
          </cell>
          <cell r="M349">
            <v>3660</v>
          </cell>
          <cell r="AM349">
            <v>1</v>
          </cell>
          <cell r="AN349">
            <v>1</v>
          </cell>
          <cell r="AO349">
            <v>1</v>
          </cell>
          <cell r="AP349" t="str">
            <v>프랜트전공</v>
          </cell>
          <cell r="AQ349">
            <v>2.33</v>
          </cell>
          <cell r="BB349" t="str">
            <v>전 3-83-2</v>
          </cell>
        </row>
        <row r="350">
          <cell r="B350" t="str">
            <v>제어반 신설</v>
          </cell>
          <cell r="C350" t="str">
            <v>5.5KW</v>
          </cell>
          <cell r="D350">
            <v>1</v>
          </cell>
          <cell r="E350" t="str">
            <v>EA</v>
          </cell>
          <cell r="F350">
            <v>50</v>
          </cell>
          <cell r="G350">
            <v>121364</v>
          </cell>
          <cell r="I350">
            <v>117830</v>
          </cell>
          <cell r="K350">
            <v>0</v>
          </cell>
          <cell r="M350">
            <v>3534</v>
          </cell>
          <cell r="AM350">
            <v>1</v>
          </cell>
          <cell r="AN350">
            <v>1</v>
          </cell>
          <cell r="AO350">
            <v>1</v>
          </cell>
          <cell r="AP350" t="str">
            <v>프랜트전공</v>
          </cell>
          <cell r="AQ350">
            <v>2.25</v>
          </cell>
          <cell r="BB350" t="str">
            <v>전 3-83-2</v>
          </cell>
        </row>
        <row r="351">
          <cell r="B351" t="str">
            <v>제어반 신설</v>
          </cell>
          <cell r="C351" t="str">
            <v>3.7KW</v>
          </cell>
          <cell r="D351">
            <v>1</v>
          </cell>
          <cell r="E351" t="str">
            <v>EA</v>
          </cell>
          <cell r="F351">
            <v>50</v>
          </cell>
          <cell r="G351">
            <v>110576</v>
          </cell>
          <cell r="I351">
            <v>107356</v>
          </cell>
          <cell r="K351">
            <v>0</v>
          </cell>
          <cell r="M351">
            <v>3220</v>
          </cell>
          <cell r="AM351">
            <v>1</v>
          </cell>
          <cell r="AN351">
            <v>1</v>
          </cell>
          <cell r="AO351">
            <v>1</v>
          </cell>
          <cell r="AP351" t="str">
            <v>프랜트전공</v>
          </cell>
          <cell r="AQ351">
            <v>2.0499999999999998</v>
          </cell>
          <cell r="BB351" t="str">
            <v>전 3-83-2</v>
          </cell>
        </row>
        <row r="352">
          <cell r="B352" t="str">
            <v>제어반 신설</v>
          </cell>
          <cell r="C352" t="str">
            <v>2.2KW이하</v>
          </cell>
          <cell r="D352">
            <v>1</v>
          </cell>
          <cell r="E352" t="str">
            <v>EA</v>
          </cell>
          <cell r="F352">
            <v>50</v>
          </cell>
          <cell r="G352">
            <v>99788</v>
          </cell>
          <cell r="I352">
            <v>96882</v>
          </cell>
          <cell r="K352">
            <v>0</v>
          </cell>
          <cell r="M352">
            <v>2906</v>
          </cell>
          <cell r="AM352">
            <v>1</v>
          </cell>
          <cell r="AN352">
            <v>1</v>
          </cell>
          <cell r="AO352">
            <v>1</v>
          </cell>
          <cell r="AP352" t="str">
            <v>프랜트전공</v>
          </cell>
          <cell r="AQ352">
            <v>1.85</v>
          </cell>
          <cell r="BB352" t="str">
            <v>전 3-83-2</v>
          </cell>
        </row>
        <row r="353">
          <cell r="B353" t="str">
            <v>WHM BOX 설치</v>
          </cell>
          <cell r="C353" t="str">
            <v>(합성수지제 중형)</v>
          </cell>
          <cell r="D353">
            <v>1</v>
          </cell>
          <cell r="E353" t="str">
            <v>EA</v>
          </cell>
          <cell r="F353">
            <v>50</v>
          </cell>
          <cell r="G353">
            <v>15790</v>
          </cell>
          <cell r="I353">
            <v>15331</v>
          </cell>
          <cell r="K353">
            <v>0</v>
          </cell>
          <cell r="M353">
            <v>459</v>
          </cell>
          <cell r="AM353">
            <v>1</v>
          </cell>
          <cell r="AN353">
            <v>1</v>
          </cell>
          <cell r="AO353">
            <v>1</v>
          </cell>
          <cell r="AP353" t="str">
            <v>내선전공</v>
          </cell>
          <cell r="AQ353">
            <v>0.32</v>
          </cell>
          <cell r="BB353" t="str">
            <v>전 7-13</v>
          </cell>
        </row>
        <row r="354">
          <cell r="A354">
            <v>167</v>
          </cell>
          <cell r="B354" t="str">
            <v>1로스위치</v>
          </cell>
          <cell r="C354" t="str">
            <v xml:space="preserve">1구 </v>
          </cell>
          <cell r="D354">
            <v>1</v>
          </cell>
          <cell r="E354" t="str">
            <v>EA</v>
          </cell>
          <cell r="F354">
            <v>50</v>
          </cell>
          <cell r="G354">
            <v>4467</v>
          </cell>
          <cell r="I354">
            <v>3114</v>
          </cell>
          <cell r="J354">
            <v>1260</v>
          </cell>
          <cell r="K354">
            <v>1260</v>
          </cell>
          <cell r="M354">
            <v>93</v>
          </cell>
          <cell r="AM354">
            <v>1</v>
          </cell>
          <cell r="AN354">
            <v>1</v>
          </cell>
          <cell r="AO354">
            <v>1</v>
          </cell>
          <cell r="AP354" t="str">
            <v>내선전공</v>
          </cell>
          <cell r="AQ354">
            <v>6.5000000000000002E-2</v>
          </cell>
          <cell r="BB354" t="str">
            <v>전 7-14 나.</v>
          </cell>
          <cell r="BC354">
            <v>1</v>
          </cell>
        </row>
        <row r="355">
          <cell r="A355">
            <v>168</v>
          </cell>
          <cell r="B355" t="str">
            <v>1로스위치</v>
          </cell>
          <cell r="C355" t="str">
            <v xml:space="preserve">2구 </v>
          </cell>
          <cell r="D355">
            <v>1</v>
          </cell>
          <cell r="E355" t="str">
            <v>EA</v>
          </cell>
          <cell r="F355">
            <v>50</v>
          </cell>
          <cell r="G355">
            <v>5829</v>
          </cell>
          <cell r="I355">
            <v>3737</v>
          </cell>
          <cell r="J355">
            <v>1980</v>
          </cell>
          <cell r="K355">
            <v>1980</v>
          </cell>
          <cell r="M355">
            <v>112</v>
          </cell>
          <cell r="AM355">
            <v>1</v>
          </cell>
          <cell r="AN355">
            <v>1.2</v>
          </cell>
          <cell r="AO355">
            <v>1.2</v>
          </cell>
          <cell r="AP355" t="str">
            <v>내선전공</v>
          </cell>
          <cell r="AQ355">
            <v>6.5000000000000002E-2</v>
          </cell>
          <cell r="BB355" t="str">
            <v>전 7-14 나.</v>
          </cell>
          <cell r="BC355">
            <v>1</v>
          </cell>
        </row>
        <row r="356">
          <cell r="A356">
            <v>169</v>
          </cell>
          <cell r="B356" t="str">
            <v>1로스위치</v>
          </cell>
          <cell r="C356" t="str">
            <v xml:space="preserve">3구 </v>
          </cell>
          <cell r="D356">
            <v>1</v>
          </cell>
          <cell r="E356" t="str">
            <v>EA</v>
          </cell>
          <cell r="F356">
            <v>50</v>
          </cell>
          <cell r="G356">
            <v>7189</v>
          </cell>
          <cell r="I356">
            <v>4359</v>
          </cell>
          <cell r="J356">
            <v>2700</v>
          </cell>
          <cell r="K356">
            <v>2700</v>
          </cell>
          <cell r="M356">
            <v>130</v>
          </cell>
          <cell r="AM356">
            <v>1</v>
          </cell>
          <cell r="AN356">
            <v>1.4</v>
          </cell>
          <cell r="AO356">
            <v>1.4</v>
          </cell>
          <cell r="AP356" t="str">
            <v>내선전공</v>
          </cell>
          <cell r="AQ356">
            <v>6.5000000000000002E-2</v>
          </cell>
          <cell r="BB356" t="str">
            <v>전 7-14 나.</v>
          </cell>
          <cell r="BC356">
            <v>1</v>
          </cell>
        </row>
        <row r="357">
          <cell r="B357" t="str">
            <v>1로스위치</v>
          </cell>
          <cell r="C357" t="str">
            <v>4구</v>
          </cell>
          <cell r="D357">
            <v>1</v>
          </cell>
          <cell r="E357" t="str">
            <v>EA</v>
          </cell>
          <cell r="F357">
            <v>50</v>
          </cell>
          <cell r="G357">
            <v>5131</v>
          </cell>
          <cell r="I357">
            <v>4982</v>
          </cell>
          <cell r="K357">
            <v>0</v>
          </cell>
          <cell r="M357">
            <v>149</v>
          </cell>
          <cell r="AM357">
            <v>1</v>
          </cell>
          <cell r="AN357">
            <v>1.6</v>
          </cell>
          <cell r="AO357">
            <v>1.6</v>
          </cell>
          <cell r="AP357" t="str">
            <v>내선전공</v>
          </cell>
          <cell r="AQ357">
            <v>6.5000000000000002E-2</v>
          </cell>
          <cell r="BB357" t="str">
            <v>전 7-14 나.</v>
          </cell>
        </row>
        <row r="358">
          <cell r="B358" t="str">
            <v>1로스위치</v>
          </cell>
          <cell r="C358" t="str">
            <v>5구</v>
          </cell>
          <cell r="D358">
            <v>1</v>
          </cell>
          <cell r="E358" t="str">
            <v>EA</v>
          </cell>
          <cell r="F358">
            <v>50</v>
          </cell>
          <cell r="G358">
            <v>5773</v>
          </cell>
          <cell r="I358">
            <v>5605</v>
          </cell>
          <cell r="K358">
            <v>0</v>
          </cell>
          <cell r="M358">
            <v>168</v>
          </cell>
          <cell r="AM358">
            <v>1</v>
          </cell>
          <cell r="AN358">
            <v>1.8</v>
          </cell>
          <cell r="AO358">
            <v>1.8</v>
          </cell>
          <cell r="AP358" t="str">
            <v>내선전공</v>
          </cell>
          <cell r="AQ358">
            <v>6.5000000000000002E-2</v>
          </cell>
          <cell r="BB358" t="str">
            <v>전 7-14 나.</v>
          </cell>
        </row>
        <row r="359">
          <cell r="B359" t="str">
            <v>P.B S/W</v>
          </cell>
          <cell r="C359" t="str">
            <v>ON/OFF</v>
          </cell>
          <cell r="D359">
            <v>1</v>
          </cell>
          <cell r="E359" t="str">
            <v>EA</v>
          </cell>
          <cell r="F359">
            <v>50</v>
          </cell>
          <cell r="G359">
            <v>6414</v>
          </cell>
          <cell r="I359">
            <v>6228</v>
          </cell>
          <cell r="K359">
            <v>0</v>
          </cell>
          <cell r="M359">
            <v>186</v>
          </cell>
          <cell r="AM359">
            <v>1</v>
          </cell>
          <cell r="AN359">
            <v>2</v>
          </cell>
          <cell r="AO359">
            <v>2</v>
          </cell>
          <cell r="AP359" t="str">
            <v>내선전공</v>
          </cell>
          <cell r="AQ359">
            <v>6.5000000000000002E-2</v>
          </cell>
          <cell r="BB359" t="str">
            <v>전 7-14 나.</v>
          </cell>
          <cell r="BC359">
            <v>1</v>
          </cell>
        </row>
        <row r="360">
          <cell r="A360">
            <v>170</v>
          </cell>
          <cell r="B360" t="str">
            <v>3로스위치</v>
          </cell>
          <cell r="C360" t="str">
            <v xml:space="preserve">1구 </v>
          </cell>
          <cell r="D360">
            <v>1</v>
          </cell>
          <cell r="E360" t="str">
            <v>EA</v>
          </cell>
          <cell r="F360">
            <v>50</v>
          </cell>
          <cell r="G360">
            <v>5634</v>
          </cell>
          <cell r="I360">
            <v>4072</v>
          </cell>
          <cell r="J360">
            <v>1440</v>
          </cell>
          <cell r="K360">
            <v>1440</v>
          </cell>
          <cell r="M360">
            <v>122</v>
          </cell>
          <cell r="AM360">
            <v>1</v>
          </cell>
          <cell r="AN360">
            <v>1</v>
          </cell>
          <cell r="AO360">
            <v>1</v>
          </cell>
          <cell r="AP360" t="str">
            <v>내선전공</v>
          </cell>
          <cell r="AQ360">
            <v>8.5000000000000006E-2</v>
          </cell>
          <cell r="BB360" t="str">
            <v>전 7-14 나.</v>
          </cell>
          <cell r="BC360">
            <v>1</v>
          </cell>
        </row>
        <row r="361">
          <cell r="A361">
            <v>171</v>
          </cell>
          <cell r="B361" t="str">
            <v>3로스위치</v>
          </cell>
          <cell r="C361" t="str">
            <v xml:space="preserve">2구 </v>
          </cell>
          <cell r="D361">
            <v>1</v>
          </cell>
          <cell r="E361" t="str">
            <v>EA</v>
          </cell>
          <cell r="F361">
            <v>50</v>
          </cell>
          <cell r="G361">
            <v>7372</v>
          </cell>
          <cell r="I361">
            <v>4886</v>
          </cell>
          <cell r="J361">
            <v>2340</v>
          </cell>
          <cell r="K361">
            <v>2340</v>
          </cell>
          <cell r="M361">
            <v>146</v>
          </cell>
          <cell r="AM361">
            <v>1</v>
          </cell>
          <cell r="AN361">
            <v>1.2</v>
          </cell>
          <cell r="AO361">
            <v>1.2</v>
          </cell>
          <cell r="AP361" t="str">
            <v>내선전공</v>
          </cell>
          <cell r="AQ361">
            <v>8.5000000000000006E-2</v>
          </cell>
          <cell r="BB361" t="str">
            <v>전 7-14 나.</v>
          </cell>
          <cell r="BC361">
            <v>1</v>
          </cell>
        </row>
        <row r="362">
          <cell r="B362" t="str">
            <v>3로스위치</v>
          </cell>
          <cell r="C362" t="str">
            <v xml:space="preserve">3구 </v>
          </cell>
          <cell r="D362">
            <v>1</v>
          </cell>
          <cell r="E362" t="str">
            <v>EA</v>
          </cell>
          <cell r="F362">
            <v>50</v>
          </cell>
          <cell r="G362">
            <v>5872</v>
          </cell>
          <cell r="I362">
            <v>5701</v>
          </cell>
          <cell r="K362">
            <v>0</v>
          </cell>
          <cell r="M362">
            <v>171</v>
          </cell>
          <cell r="AM362">
            <v>1</v>
          </cell>
          <cell r="AN362">
            <v>1.4</v>
          </cell>
          <cell r="AO362">
            <v>1.4</v>
          </cell>
          <cell r="AP362" t="str">
            <v>내선전공</v>
          </cell>
          <cell r="AQ362">
            <v>8.5000000000000006E-2</v>
          </cell>
          <cell r="BB362" t="str">
            <v>전 7-14 나.</v>
          </cell>
        </row>
        <row r="363">
          <cell r="A363">
            <v>172</v>
          </cell>
          <cell r="B363" t="str">
            <v>콘센트</v>
          </cell>
          <cell r="C363" t="str">
            <v xml:space="preserve">2P 접지 1구 </v>
          </cell>
          <cell r="D363">
            <v>1</v>
          </cell>
          <cell r="E363" t="str">
            <v>EA</v>
          </cell>
          <cell r="F363">
            <v>50</v>
          </cell>
          <cell r="G363">
            <v>4946</v>
          </cell>
          <cell r="I363">
            <v>3832</v>
          </cell>
          <cell r="J363">
            <v>1000</v>
          </cell>
          <cell r="K363">
            <v>1000</v>
          </cell>
          <cell r="M363">
            <v>114</v>
          </cell>
          <cell r="AM363">
            <v>1</v>
          </cell>
          <cell r="AN363">
            <v>1</v>
          </cell>
          <cell r="AO363">
            <v>1</v>
          </cell>
          <cell r="AP363" t="str">
            <v>내선전공</v>
          </cell>
          <cell r="AQ363">
            <v>0.08</v>
          </cell>
          <cell r="BB363" t="str">
            <v>전 7-14 가.</v>
          </cell>
          <cell r="BC363">
            <v>1</v>
          </cell>
        </row>
        <row r="364">
          <cell r="A364">
            <v>173</v>
          </cell>
          <cell r="B364" t="str">
            <v>콘센트</v>
          </cell>
          <cell r="C364" t="str">
            <v xml:space="preserve">2P 접지 2구 </v>
          </cell>
          <cell r="D364">
            <v>1</v>
          </cell>
          <cell r="E364" t="str">
            <v>EA</v>
          </cell>
          <cell r="F364">
            <v>50</v>
          </cell>
          <cell r="G364">
            <v>5994</v>
          </cell>
          <cell r="I364">
            <v>4599</v>
          </cell>
          <cell r="J364">
            <v>1258</v>
          </cell>
          <cell r="K364">
            <v>1258</v>
          </cell>
          <cell r="M364">
            <v>137</v>
          </cell>
          <cell r="AM364">
            <v>1</v>
          </cell>
          <cell r="AN364">
            <v>1.2</v>
          </cell>
          <cell r="AO364">
            <v>1.2</v>
          </cell>
          <cell r="AP364" t="str">
            <v>내선전공</v>
          </cell>
          <cell r="AQ364">
            <v>0.08</v>
          </cell>
          <cell r="BB364" t="str">
            <v>전 7-14 가.</v>
          </cell>
          <cell r="BC364">
            <v>1</v>
          </cell>
        </row>
        <row r="365">
          <cell r="B365" t="str">
            <v>콘센트</v>
          </cell>
          <cell r="C365" t="str">
            <v xml:space="preserve">3P 접지 1구 </v>
          </cell>
          <cell r="D365">
            <v>1</v>
          </cell>
          <cell r="E365" t="str">
            <v>EA</v>
          </cell>
          <cell r="F365">
            <v>50</v>
          </cell>
          <cell r="G365">
            <v>7155</v>
          </cell>
          <cell r="I365">
            <v>6947</v>
          </cell>
          <cell r="K365">
            <v>0</v>
          </cell>
          <cell r="M365">
            <v>208</v>
          </cell>
          <cell r="AM365">
            <v>1</v>
          </cell>
          <cell r="AN365">
            <v>1</v>
          </cell>
          <cell r="AO365">
            <v>1</v>
          </cell>
          <cell r="AP365" t="str">
            <v>내선전공</v>
          </cell>
          <cell r="AQ365">
            <v>0.14499999999999999</v>
          </cell>
          <cell r="BB365" t="str">
            <v>전 7-14 가.</v>
          </cell>
          <cell r="BC365">
            <v>1</v>
          </cell>
        </row>
        <row r="366">
          <cell r="B366" t="str">
            <v>콘센트</v>
          </cell>
          <cell r="C366" t="str">
            <v xml:space="preserve">무접지 2구 </v>
          </cell>
          <cell r="D366">
            <v>1</v>
          </cell>
          <cell r="E366" t="str">
            <v>EA</v>
          </cell>
          <cell r="F366">
            <v>50</v>
          </cell>
          <cell r="G366">
            <v>3849</v>
          </cell>
          <cell r="I366">
            <v>3737</v>
          </cell>
          <cell r="K366">
            <v>0</v>
          </cell>
          <cell r="M366">
            <v>112</v>
          </cell>
          <cell r="AM366">
            <v>1</v>
          </cell>
          <cell r="AN366">
            <v>1.2</v>
          </cell>
          <cell r="AO366">
            <v>1.2</v>
          </cell>
          <cell r="AP366" t="str">
            <v>내선전공</v>
          </cell>
          <cell r="AQ366">
            <v>6.5000000000000002E-2</v>
          </cell>
          <cell r="BB366" t="str">
            <v>전 7-14 가.</v>
          </cell>
        </row>
        <row r="367">
          <cell r="A367">
            <v>174</v>
          </cell>
          <cell r="B367" t="str">
            <v>콘센트</v>
          </cell>
          <cell r="C367" t="str">
            <v>2P 방우 1구</v>
          </cell>
          <cell r="D367">
            <v>1</v>
          </cell>
          <cell r="E367" t="str">
            <v>EA</v>
          </cell>
          <cell r="F367">
            <v>50</v>
          </cell>
          <cell r="G367">
            <v>6456</v>
          </cell>
          <cell r="I367">
            <v>3832</v>
          </cell>
          <cell r="J367">
            <v>2510</v>
          </cell>
          <cell r="K367">
            <v>2510</v>
          </cell>
          <cell r="M367">
            <v>114</v>
          </cell>
          <cell r="AM367">
            <v>1</v>
          </cell>
          <cell r="AN367">
            <v>1</v>
          </cell>
          <cell r="AO367">
            <v>1</v>
          </cell>
          <cell r="AP367" t="str">
            <v>내선전공</v>
          </cell>
          <cell r="AQ367">
            <v>0.08</v>
          </cell>
          <cell r="BB367" t="str">
            <v>전 7-14 가.</v>
          </cell>
          <cell r="BC367">
            <v>1</v>
          </cell>
        </row>
        <row r="368">
          <cell r="A368">
            <v>175</v>
          </cell>
          <cell r="B368" t="str">
            <v>콘센트</v>
          </cell>
          <cell r="C368" t="str">
            <v>2P 방우 2구</v>
          </cell>
          <cell r="D368">
            <v>1</v>
          </cell>
          <cell r="E368" t="str">
            <v>EA</v>
          </cell>
          <cell r="F368">
            <v>50</v>
          </cell>
          <cell r="G368">
            <v>7656</v>
          </cell>
          <cell r="I368">
            <v>4599</v>
          </cell>
          <cell r="J368">
            <v>2920</v>
          </cell>
          <cell r="K368">
            <v>2920</v>
          </cell>
          <cell r="M368">
            <v>137</v>
          </cell>
          <cell r="AM368">
            <v>1</v>
          </cell>
          <cell r="AN368">
            <v>1.2</v>
          </cell>
          <cell r="AO368">
            <v>1.2</v>
          </cell>
          <cell r="AP368" t="str">
            <v>내선전공</v>
          </cell>
          <cell r="AQ368">
            <v>0.08</v>
          </cell>
          <cell r="BB368" t="str">
            <v>전 7-14 가.</v>
          </cell>
          <cell r="BC368">
            <v>1</v>
          </cell>
        </row>
        <row r="369">
          <cell r="A369">
            <v>176</v>
          </cell>
          <cell r="B369" t="str">
            <v>콘센트</v>
          </cell>
          <cell r="C369" t="str">
            <v>110V 2구</v>
          </cell>
          <cell r="D369">
            <v>1</v>
          </cell>
          <cell r="E369" t="str">
            <v>EA</v>
          </cell>
          <cell r="F369">
            <v>50</v>
          </cell>
          <cell r="G369">
            <v>5086</v>
          </cell>
          <cell r="I369">
            <v>3832</v>
          </cell>
          <cell r="J369">
            <v>1140</v>
          </cell>
          <cell r="K369">
            <v>1140</v>
          </cell>
          <cell r="M369">
            <v>114</v>
          </cell>
          <cell r="AM369">
            <v>1</v>
          </cell>
          <cell r="AN369">
            <v>1</v>
          </cell>
          <cell r="AO369">
            <v>1</v>
          </cell>
          <cell r="AP369" t="str">
            <v>내선전공</v>
          </cell>
          <cell r="AQ369">
            <v>0.08</v>
          </cell>
          <cell r="BB369" t="str">
            <v>전 7-14 가.</v>
          </cell>
          <cell r="BC369">
            <v>1</v>
          </cell>
        </row>
        <row r="370">
          <cell r="B370" t="str">
            <v>콘센트</v>
          </cell>
          <cell r="C370" t="str">
            <v>노출 접지 2구</v>
          </cell>
          <cell r="D370">
            <v>1</v>
          </cell>
          <cell r="E370" t="str">
            <v>EA</v>
          </cell>
          <cell r="F370">
            <v>50</v>
          </cell>
          <cell r="G370">
            <v>4736</v>
          </cell>
          <cell r="I370">
            <v>4599</v>
          </cell>
          <cell r="K370">
            <v>0</v>
          </cell>
          <cell r="M370">
            <v>137</v>
          </cell>
          <cell r="AM370">
            <v>1</v>
          </cell>
          <cell r="AN370">
            <v>1.2</v>
          </cell>
          <cell r="AO370">
            <v>1.2</v>
          </cell>
          <cell r="AP370" t="str">
            <v>내선전공</v>
          </cell>
          <cell r="AQ370">
            <v>0.08</v>
          </cell>
          <cell r="BB370" t="str">
            <v>전 7-14 가.</v>
          </cell>
        </row>
        <row r="371">
          <cell r="B371" t="str">
            <v>PHOTO CELL S/W</v>
          </cell>
          <cell r="C371" t="str">
            <v xml:space="preserve"> </v>
          </cell>
          <cell r="D371">
            <v>1</v>
          </cell>
          <cell r="E371" t="str">
            <v>EA</v>
          </cell>
          <cell r="F371">
            <v>50</v>
          </cell>
          <cell r="G371">
            <v>9376</v>
          </cell>
          <cell r="I371">
            <v>9103</v>
          </cell>
          <cell r="K371">
            <v>0</v>
          </cell>
          <cell r="M371">
            <v>273</v>
          </cell>
          <cell r="AM371">
            <v>1</v>
          </cell>
          <cell r="AN371">
            <v>1</v>
          </cell>
          <cell r="AO371">
            <v>1</v>
          </cell>
          <cell r="AP371" t="str">
            <v>내선전공</v>
          </cell>
          <cell r="AQ371">
            <v>0.19</v>
          </cell>
          <cell r="BB371" t="str">
            <v>전 7-14</v>
          </cell>
        </row>
        <row r="372">
          <cell r="A372">
            <v>177</v>
          </cell>
          <cell r="B372" t="str">
            <v>등기구 A</v>
          </cell>
          <cell r="C372" t="str">
            <v>(FL 2/32W 매입하면 개방)</v>
          </cell>
          <cell r="D372">
            <v>1</v>
          </cell>
          <cell r="E372" t="str">
            <v>EA</v>
          </cell>
          <cell r="F372">
            <v>50</v>
          </cell>
          <cell r="G372">
            <v>93239</v>
          </cell>
          <cell r="I372">
            <v>26446</v>
          </cell>
          <cell r="J372">
            <v>66000</v>
          </cell>
          <cell r="K372">
            <v>66000</v>
          </cell>
          <cell r="M372">
            <v>793</v>
          </cell>
          <cell r="AM372">
            <v>1</v>
          </cell>
          <cell r="AN372">
            <v>1.2</v>
          </cell>
          <cell r="AO372">
            <v>1.2</v>
          </cell>
          <cell r="AP372" t="str">
            <v>내선전공</v>
          </cell>
          <cell r="AQ372">
            <v>0.46</v>
          </cell>
          <cell r="BB372" t="str">
            <v>전 7-16</v>
          </cell>
          <cell r="BC372">
            <v>1</v>
          </cell>
        </row>
        <row r="373">
          <cell r="A373">
            <v>178</v>
          </cell>
          <cell r="B373" t="str">
            <v>등기구 B</v>
          </cell>
          <cell r="C373" t="str">
            <v>(FL 2/32W 매입 파라보닉루바)</v>
          </cell>
          <cell r="D373">
            <v>1</v>
          </cell>
          <cell r="E373" t="str">
            <v>EA</v>
          </cell>
          <cell r="F373">
            <v>50</v>
          </cell>
          <cell r="G373">
            <v>116239</v>
          </cell>
          <cell r="I373">
            <v>26446</v>
          </cell>
          <cell r="J373">
            <v>89000</v>
          </cell>
          <cell r="K373">
            <v>89000</v>
          </cell>
          <cell r="M373">
            <v>793</v>
          </cell>
          <cell r="AM373">
            <v>1</v>
          </cell>
          <cell r="AN373">
            <v>1.2</v>
          </cell>
          <cell r="AO373">
            <v>1.2</v>
          </cell>
          <cell r="AP373" t="str">
            <v>내선전공</v>
          </cell>
          <cell r="AQ373">
            <v>0.46</v>
          </cell>
          <cell r="BB373" t="str">
            <v>전 7-16</v>
          </cell>
          <cell r="BC373">
            <v>1</v>
          </cell>
        </row>
        <row r="374">
          <cell r="A374">
            <v>179</v>
          </cell>
          <cell r="B374" t="str">
            <v>등기구 C</v>
          </cell>
          <cell r="C374" t="str">
            <v>(FL 2/32W 직부 삼각등)</v>
          </cell>
          <cell r="D374">
            <v>1</v>
          </cell>
          <cell r="E374" t="str">
            <v>EA</v>
          </cell>
          <cell r="F374">
            <v>50</v>
          </cell>
          <cell r="G374">
            <v>74050</v>
          </cell>
          <cell r="I374">
            <v>14612</v>
          </cell>
          <cell r="J374">
            <v>59000</v>
          </cell>
          <cell r="K374">
            <v>59000</v>
          </cell>
          <cell r="M374">
            <v>438</v>
          </cell>
          <cell r="AM374">
            <v>1</v>
          </cell>
          <cell r="AN374">
            <v>1</v>
          </cell>
          <cell r="AO374">
            <v>1</v>
          </cell>
          <cell r="AP374" t="str">
            <v>내선전공</v>
          </cell>
          <cell r="AQ374">
            <v>0.30499999999999999</v>
          </cell>
          <cell r="BB374" t="str">
            <v>전 7-16</v>
          </cell>
          <cell r="BC374">
            <v>1</v>
          </cell>
        </row>
        <row r="375">
          <cell r="A375">
            <v>180</v>
          </cell>
          <cell r="B375" t="str">
            <v>등기구 D</v>
          </cell>
          <cell r="C375" t="str">
            <v>(FL 2/32W 파이프 펜던트)</v>
          </cell>
          <cell r="D375">
            <v>1</v>
          </cell>
          <cell r="E375" t="str">
            <v>EA</v>
          </cell>
          <cell r="F375">
            <v>50</v>
          </cell>
          <cell r="G375">
            <v>74011</v>
          </cell>
          <cell r="I375">
            <v>17487</v>
          </cell>
          <cell r="J375">
            <v>56000</v>
          </cell>
          <cell r="K375">
            <v>56000</v>
          </cell>
          <cell r="M375">
            <v>524</v>
          </cell>
          <cell r="AM375">
            <v>1</v>
          </cell>
          <cell r="AN375">
            <v>1</v>
          </cell>
          <cell r="AO375">
            <v>1</v>
          </cell>
          <cell r="AP375" t="str">
            <v>내선전공</v>
          </cell>
          <cell r="AQ375">
            <v>0.36499999999999999</v>
          </cell>
          <cell r="BB375" t="str">
            <v>전 7-16</v>
          </cell>
          <cell r="BC375">
            <v>1</v>
          </cell>
        </row>
        <row r="376">
          <cell r="A376">
            <v>181</v>
          </cell>
          <cell r="B376" t="str">
            <v>등기구 D1</v>
          </cell>
          <cell r="C376" t="str">
            <v>(FL 2/20W 파이프 펜던트)</v>
          </cell>
          <cell r="D376">
            <v>1</v>
          </cell>
          <cell r="E376" t="str">
            <v>EA</v>
          </cell>
          <cell r="F376">
            <v>50</v>
          </cell>
          <cell r="G376">
            <v>57596</v>
          </cell>
          <cell r="I376">
            <v>11259</v>
          </cell>
          <cell r="J376">
            <v>46000</v>
          </cell>
          <cell r="K376">
            <v>46000</v>
          </cell>
          <cell r="M376">
            <v>337</v>
          </cell>
          <cell r="AM376">
            <v>1</v>
          </cell>
          <cell r="AN376">
            <v>1</v>
          </cell>
          <cell r="AO376">
            <v>1</v>
          </cell>
          <cell r="AP376" t="str">
            <v>내선전공</v>
          </cell>
          <cell r="AQ376">
            <v>0.23499999999999999</v>
          </cell>
          <cell r="BB376" t="str">
            <v>전 7-16</v>
          </cell>
          <cell r="BC376">
            <v>1</v>
          </cell>
        </row>
        <row r="377">
          <cell r="A377">
            <v>182</v>
          </cell>
          <cell r="B377" t="str">
            <v>등기구 E</v>
          </cell>
          <cell r="C377" t="str">
            <v>(FL 2/32W 방폭)</v>
          </cell>
          <cell r="D377">
            <v>1</v>
          </cell>
          <cell r="E377" t="str">
            <v>EA</v>
          </cell>
          <cell r="F377">
            <v>50</v>
          </cell>
          <cell r="G377">
            <v>156024</v>
          </cell>
          <cell r="I377">
            <v>34975</v>
          </cell>
          <cell r="J377">
            <v>120000</v>
          </cell>
          <cell r="K377">
            <v>120000</v>
          </cell>
          <cell r="M377">
            <v>1049</v>
          </cell>
          <cell r="AM377">
            <v>1</v>
          </cell>
          <cell r="AN377">
            <v>2</v>
          </cell>
          <cell r="AO377">
            <v>2</v>
          </cell>
          <cell r="AP377" t="str">
            <v>내선전공</v>
          </cell>
          <cell r="AQ377">
            <v>0.36499999999999999</v>
          </cell>
          <cell r="BB377" t="str">
            <v>전 7-16</v>
          </cell>
          <cell r="BC377">
            <v>1</v>
          </cell>
        </row>
        <row r="378">
          <cell r="A378">
            <v>183</v>
          </cell>
          <cell r="B378" t="str">
            <v>등기구 F</v>
          </cell>
          <cell r="C378" t="str">
            <v>(FL 1/32W 직부 써크라인)</v>
          </cell>
          <cell r="D378">
            <v>1</v>
          </cell>
          <cell r="E378" t="str">
            <v>EA</v>
          </cell>
          <cell r="F378">
            <v>50</v>
          </cell>
          <cell r="G378">
            <v>58050</v>
          </cell>
          <cell r="I378">
            <v>14612</v>
          </cell>
          <cell r="J378">
            <v>43000</v>
          </cell>
          <cell r="K378">
            <v>43000</v>
          </cell>
          <cell r="M378">
            <v>438</v>
          </cell>
          <cell r="AM378">
            <v>1</v>
          </cell>
          <cell r="AN378">
            <v>1</v>
          </cell>
          <cell r="AO378">
            <v>1</v>
          </cell>
          <cell r="AP378" t="str">
            <v>내선전공</v>
          </cell>
          <cell r="AQ378">
            <v>0.30499999999999999</v>
          </cell>
          <cell r="BB378" t="str">
            <v>전 7-16</v>
          </cell>
          <cell r="BC378">
            <v>1</v>
          </cell>
        </row>
        <row r="379">
          <cell r="A379">
            <v>184</v>
          </cell>
          <cell r="B379" t="str">
            <v>등기구 G</v>
          </cell>
          <cell r="C379" t="str">
            <v>(FUL 18W/2 다운 라이트)</v>
          </cell>
          <cell r="D379">
            <v>1</v>
          </cell>
          <cell r="E379" t="str">
            <v>EA</v>
          </cell>
          <cell r="F379">
            <v>50</v>
          </cell>
          <cell r="G379">
            <v>49090</v>
          </cell>
          <cell r="I379">
            <v>11738</v>
          </cell>
          <cell r="J379">
            <v>37000</v>
          </cell>
          <cell r="K379">
            <v>37000</v>
          </cell>
          <cell r="M379">
            <v>352</v>
          </cell>
          <cell r="AM379">
            <v>1</v>
          </cell>
          <cell r="AN379">
            <v>1</v>
          </cell>
          <cell r="AO379">
            <v>1</v>
          </cell>
          <cell r="AP379" t="str">
            <v>내선전공</v>
          </cell>
          <cell r="AQ379">
            <v>0.245</v>
          </cell>
          <cell r="BB379" t="str">
            <v>전 7-15</v>
          </cell>
          <cell r="BC379">
            <v>1</v>
          </cell>
        </row>
        <row r="380">
          <cell r="A380">
            <v>185</v>
          </cell>
          <cell r="B380" t="str">
            <v>등기구 H</v>
          </cell>
          <cell r="C380" t="str">
            <v>(IL 100W 노출 직부)</v>
          </cell>
          <cell r="D380">
            <v>1</v>
          </cell>
          <cell r="E380" t="str">
            <v>EA</v>
          </cell>
          <cell r="F380">
            <v>50</v>
          </cell>
          <cell r="G380">
            <v>18376</v>
          </cell>
          <cell r="I380">
            <v>9103</v>
          </cell>
          <cell r="J380">
            <v>9000</v>
          </cell>
          <cell r="K380">
            <v>9000</v>
          </cell>
          <cell r="M380">
            <v>273</v>
          </cell>
          <cell r="AM380">
            <v>1</v>
          </cell>
          <cell r="AN380">
            <v>1</v>
          </cell>
          <cell r="AO380">
            <v>1</v>
          </cell>
          <cell r="AP380" t="str">
            <v>내선전공</v>
          </cell>
          <cell r="AQ380">
            <v>0.19</v>
          </cell>
          <cell r="BB380" t="str">
            <v>전 7-15</v>
          </cell>
          <cell r="BC380">
            <v>1</v>
          </cell>
        </row>
        <row r="381">
          <cell r="A381">
            <v>186</v>
          </cell>
          <cell r="B381" t="str">
            <v>등기구 I</v>
          </cell>
          <cell r="C381" t="str">
            <v>(IL 100W 벽부 방습형)</v>
          </cell>
          <cell r="D381">
            <v>1</v>
          </cell>
          <cell r="E381" t="str">
            <v>EA</v>
          </cell>
          <cell r="F381">
            <v>50</v>
          </cell>
          <cell r="G381">
            <v>16796</v>
          </cell>
          <cell r="I381">
            <v>7569</v>
          </cell>
          <cell r="J381">
            <v>9000</v>
          </cell>
          <cell r="K381">
            <v>9000</v>
          </cell>
          <cell r="M381">
            <v>227</v>
          </cell>
          <cell r="AM381">
            <v>1</v>
          </cell>
          <cell r="AN381">
            <v>1</v>
          </cell>
          <cell r="AO381">
            <v>1</v>
          </cell>
          <cell r="AP381" t="str">
            <v>내선전공</v>
          </cell>
          <cell r="AQ381">
            <v>0.158</v>
          </cell>
          <cell r="BB381" t="str">
            <v>전 7-15</v>
          </cell>
          <cell r="BC381">
            <v>1</v>
          </cell>
        </row>
        <row r="382">
          <cell r="A382">
            <v>187</v>
          </cell>
          <cell r="B382" t="str">
            <v>등기구 J</v>
          </cell>
          <cell r="C382" t="str">
            <v>(IL 100W 벽부 방습형)</v>
          </cell>
          <cell r="D382">
            <v>1</v>
          </cell>
          <cell r="E382" t="str">
            <v>EA</v>
          </cell>
          <cell r="F382">
            <v>50</v>
          </cell>
          <cell r="G382">
            <v>26796</v>
          </cell>
          <cell r="I382">
            <v>7569</v>
          </cell>
          <cell r="J382">
            <v>19000</v>
          </cell>
          <cell r="K382">
            <v>19000</v>
          </cell>
          <cell r="M382">
            <v>227</v>
          </cell>
          <cell r="AM382">
            <v>1</v>
          </cell>
          <cell r="AN382">
            <v>1</v>
          </cell>
          <cell r="AO382">
            <v>1</v>
          </cell>
          <cell r="AP382" t="str">
            <v>내선전공</v>
          </cell>
          <cell r="AQ382">
            <v>0.158</v>
          </cell>
          <cell r="BB382" t="str">
            <v>전 7-15</v>
          </cell>
          <cell r="BC382">
            <v>1</v>
          </cell>
        </row>
        <row r="383">
          <cell r="A383">
            <v>188</v>
          </cell>
          <cell r="B383" t="str">
            <v>등기구 K</v>
          </cell>
          <cell r="C383" t="str">
            <v>(FL 4/20W 매입하면 개방)</v>
          </cell>
          <cell r="D383">
            <v>1</v>
          </cell>
          <cell r="E383" t="str">
            <v>EA</v>
          </cell>
          <cell r="F383">
            <v>50</v>
          </cell>
          <cell r="G383">
            <v>112549</v>
          </cell>
          <cell r="I383">
            <v>25776</v>
          </cell>
          <cell r="J383">
            <v>86000</v>
          </cell>
          <cell r="K383">
            <v>86000</v>
          </cell>
          <cell r="M383">
            <v>773</v>
          </cell>
          <cell r="AM383">
            <v>1</v>
          </cell>
          <cell r="AN383">
            <v>1</v>
          </cell>
          <cell r="AO383">
            <v>1</v>
          </cell>
          <cell r="AP383" t="str">
            <v>내선전공</v>
          </cell>
          <cell r="AQ383">
            <v>0.53800000000000003</v>
          </cell>
          <cell r="BB383" t="str">
            <v>전 7-16</v>
          </cell>
          <cell r="BC383">
            <v>1</v>
          </cell>
        </row>
        <row r="384">
          <cell r="A384">
            <v>189</v>
          </cell>
          <cell r="B384" t="str">
            <v>등기구 L</v>
          </cell>
          <cell r="C384" t="str">
            <v>(MH 175W 난반사 파이프펜던트)</v>
          </cell>
          <cell r="D384">
            <v>1</v>
          </cell>
          <cell r="E384" t="str">
            <v>EA</v>
          </cell>
          <cell r="F384">
            <v>50</v>
          </cell>
          <cell r="G384">
            <v>104738</v>
          </cell>
          <cell r="I384">
            <v>19164</v>
          </cell>
          <cell r="J384">
            <v>85000</v>
          </cell>
          <cell r="K384">
            <v>85000</v>
          </cell>
          <cell r="M384">
            <v>574</v>
          </cell>
          <cell r="AM384">
            <v>1</v>
          </cell>
          <cell r="AN384">
            <v>1</v>
          </cell>
          <cell r="AO384">
            <v>1</v>
          </cell>
          <cell r="AP384" t="str">
            <v>내선전공</v>
          </cell>
          <cell r="AQ384">
            <v>0.4</v>
          </cell>
          <cell r="BB384" t="str">
            <v>전 7-17</v>
          </cell>
          <cell r="BC384">
            <v>1</v>
          </cell>
        </row>
        <row r="385">
          <cell r="A385">
            <v>190</v>
          </cell>
          <cell r="B385" t="str">
            <v>등기구 M</v>
          </cell>
          <cell r="C385" t="str">
            <v>(MH 175W 난반사 브라켓)</v>
          </cell>
          <cell r="D385">
            <v>1</v>
          </cell>
          <cell r="E385" t="str">
            <v>EA</v>
          </cell>
          <cell r="F385">
            <v>50</v>
          </cell>
          <cell r="G385">
            <v>106712</v>
          </cell>
          <cell r="I385">
            <v>21080</v>
          </cell>
          <cell r="J385">
            <v>85000</v>
          </cell>
          <cell r="K385">
            <v>85000</v>
          </cell>
          <cell r="M385">
            <v>632</v>
          </cell>
          <cell r="AM385">
            <v>1</v>
          </cell>
          <cell r="AN385">
            <v>1</v>
          </cell>
          <cell r="AO385">
            <v>1</v>
          </cell>
          <cell r="AP385" t="str">
            <v>내선전공</v>
          </cell>
          <cell r="AQ385">
            <v>0.44</v>
          </cell>
          <cell r="BB385" t="str">
            <v>전 7-17</v>
          </cell>
          <cell r="BC385">
            <v>1</v>
          </cell>
        </row>
        <row r="386">
          <cell r="A386">
            <v>191</v>
          </cell>
          <cell r="B386" t="str">
            <v>등기구 N</v>
          </cell>
          <cell r="C386" t="str">
            <v>(NH 250W 난반사 투광기)</v>
          </cell>
          <cell r="D386">
            <v>1</v>
          </cell>
          <cell r="E386" t="str">
            <v>EA</v>
          </cell>
          <cell r="F386">
            <v>50</v>
          </cell>
          <cell r="G386">
            <v>164021</v>
          </cell>
          <cell r="I386">
            <v>71866</v>
          </cell>
          <cell r="J386">
            <v>90000</v>
          </cell>
          <cell r="K386">
            <v>90000</v>
          </cell>
          <cell r="M386">
            <v>2155</v>
          </cell>
          <cell r="AM386">
            <v>1</v>
          </cell>
          <cell r="AN386">
            <v>1</v>
          </cell>
          <cell r="AO386">
            <v>1</v>
          </cell>
          <cell r="AP386" t="str">
            <v>내선전공</v>
          </cell>
          <cell r="AQ386">
            <v>1.5</v>
          </cell>
          <cell r="BB386" t="str">
            <v>전 7-17</v>
          </cell>
          <cell r="BC386">
            <v>1</v>
          </cell>
        </row>
        <row r="387">
          <cell r="A387">
            <v>192</v>
          </cell>
          <cell r="B387" t="str">
            <v>등기구 O</v>
          </cell>
          <cell r="C387" t="str">
            <v>(MH 175W 주두형)</v>
          </cell>
          <cell r="D387">
            <v>1</v>
          </cell>
          <cell r="E387" t="str">
            <v>EA</v>
          </cell>
          <cell r="F387">
            <v>50</v>
          </cell>
          <cell r="G387">
            <v>453631</v>
          </cell>
          <cell r="I387">
            <v>100613</v>
          </cell>
          <cell r="J387">
            <v>350000</v>
          </cell>
          <cell r="K387">
            <v>350000</v>
          </cell>
          <cell r="M387">
            <v>3018</v>
          </cell>
          <cell r="AM387">
            <v>1</v>
          </cell>
          <cell r="AN387">
            <v>1</v>
          </cell>
          <cell r="AO387">
            <v>1</v>
          </cell>
          <cell r="AP387" t="str">
            <v>내선전공</v>
          </cell>
          <cell r="AQ387">
            <v>2.1</v>
          </cell>
          <cell r="BB387" t="str">
            <v>전 7-17-1</v>
          </cell>
          <cell r="BC387">
            <v>1</v>
          </cell>
        </row>
        <row r="388">
          <cell r="A388">
            <v>193</v>
          </cell>
          <cell r="B388" t="str">
            <v>등기구 P</v>
          </cell>
          <cell r="C388" t="str">
            <v>(NH 250W 8각 테퍼폴)</v>
          </cell>
          <cell r="D388">
            <v>1</v>
          </cell>
          <cell r="E388" t="str">
            <v>EA</v>
          </cell>
          <cell r="F388">
            <v>50</v>
          </cell>
          <cell r="G388">
            <v>822225</v>
          </cell>
          <cell r="I388">
            <v>167209</v>
          </cell>
          <cell r="J388">
            <v>650000</v>
          </cell>
          <cell r="K388">
            <v>650000</v>
          </cell>
          <cell r="M388">
            <v>5016</v>
          </cell>
          <cell r="AM388">
            <v>1</v>
          </cell>
          <cell r="AN388">
            <v>1</v>
          </cell>
          <cell r="AO388">
            <v>1</v>
          </cell>
          <cell r="AP388" t="str">
            <v>내선전공</v>
          </cell>
          <cell r="AQ388">
            <v>3.49</v>
          </cell>
          <cell r="BB388" t="str">
            <v>전 7-17-1</v>
          </cell>
          <cell r="BC388">
            <v>1</v>
          </cell>
        </row>
        <row r="389">
          <cell r="A389">
            <v>194</v>
          </cell>
          <cell r="B389" t="str">
            <v>등기구 Q</v>
          </cell>
          <cell r="C389" t="str">
            <v>(IL 30W 직부등)</v>
          </cell>
          <cell r="D389">
            <v>1</v>
          </cell>
          <cell r="E389" t="str">
            <v>EA</v>
          </cell>
          <cell r="F389">
            <v>50</v>
          </cell>
          <cell r="G389">
            <v>18881</v>
          </cell>
          <cell r="I389">
            <v>8623</v>
          </cell>
          <cell r="J389">
            <v>10000</v>
          </cell>
          <cell r="K389">
            <v>10000</v>
          </cell>
          <cell r="M389">
            <v>258</v>
          </cell>
          <cell r="AM389">
            <v>1</v>
          </cell>
          <cell r="AN389">
            <v>1</v>
          </cell>
          <cell r="AO389">
            <v>1</v>
          </cell>
          <cell r="AP389" t="str">
            <v>내선전공</v>
          </cell>
          <cell r="AQ389">
            <v>0.18</v>
          </cell>
          <cell r="BB389" t="str">
            <v>전 7-15</v>
          </cell>
          <cell r="BC389">
            <v>1</v>
          </cell>
        </row>
        <row r="390">
          <cell r="A390">
            <v>195</v>
          </cell>
          <cell r="B390" t="str">
            <v>등기구 R</v>
          </cell>
          <cell r="C390" t="str">
            <v>(BEAM 300W 수중등)</v>
          </cell>
          <cell r="D390">
            <v>1</v>
          </cell>
          <cell r="E390" t="str">
            <v>EA</v>
          </cell>
          <cell r="F390">
            <v>50</v>
          </cell>
          <cell r="G390">
            <v>480101</v>
          </cell>
          <cell r="I390">
            <v>29225</v>
          </cell>
          <cell r="J390">
            <v>450000</v>
          </cell>
          <cell r="K390">
            <v>450000</v>
          </cell>
          <cell r="M390">
            <v>876</v>
          </cell>
          <cell r="AM390">
            <v>1</v>
          </cell>
          <cell r="AN390">
            <v>1</v>
          </cell>
          <cell r="AO390">
            <v>1</v>
          </cell>
          <cell r="AP390" t="str">
            <v>내선전공</v>
          </cell>
          <cell r="AQ390">
            <v>0.61</v>
          </cell>
          <cell r="BB390" t="str">
            <v>전 7-17</v>
          </cell>
          <cell r="BC390">
            <v>1</v>
          </cell>
        </row>
        <row r="391">
          <cell r="A391">
            <v>196</v>
          </cell>
          <cell r="B391" t="str">
            <v>등기구 S</v>
          </cell>
          <cell r="C391" t="str">
            <v>(FL 4/20W 매입 아크릴카바)</v>
          </cell>
          <cell r="D391">
            <v>1</v>
          </cell>
          <cell r="E391" t="str">
            <v>EA</v>
          </cell>
          <cell r="F391">
            <v>50</v>
          </cell>
          <cell r="G391">
            <v>114128</v>
          </cell>
          <cell r="I391">
            <v>27309</v>
          </cell>
          <cell r="J391">
            <v>86000</v>
          </cell>
          <cell r="K391">
            <v>86000</v>
          </cell>
          <cell r="M391">
            <v>819</v>
          </cell>
          <cell r="AM391">
            <v>1</v>
          </cell>
          <cell r="AN391">
            <v>1</v>
          </cell>
          <cell r="AO391">
            <v>1</v>
          </cell>
          <cell r="AP391" t="str">
            <v>내선전공</v>
          </cell>
          <cell r="AQ391">
            <v>0.56999999999999995</v>
          </cell>
          <cell r="BB391" t="str">
            <v>전 7-16</v>
          </cell>
          <cell r="BC391">
            <v>1</v>
          </cell>
        </row>
        <row r="392">
          <cell r="A392">
            <v>197</v>
          </cell>
          <cell r="B392" t="str">
            <v>등기구 T</v>
          </cell>
          <cell r="C392" t="str">
            <v>(FL 2/32W 벽부 형광등)</v>
          </cell>
          <cell r="D392">
            <v>1</v>
          </cell>
          <cell r="E392" t="str">
            <v>EA</v>
          </cell>
          <cell r="F392">
            <v>50</v>
          </cell>
          <cell r="G392">
            <v>70081</v>
          </cell>
          <cell r="I392">
            <v>23380</v>
          </cell>
          <cell r="J392">
            <v>46000</v>
          </cell>
          <cell r="K392">
            <v>46000</v>
          </cell>
          <cell r="M392">
            <v>701</v>
          </cell>
          <cell r="AM392">
            <v>1</v>
          </cell>
          <cell r="AN392">
            <v>1</v>
          </cell>
          <cell r="AO392">
            <v>1</v>
          </cell>
          <cell r="AP392" t="str">
            <v>내선전공</v>
          </cell>
          <cell r="AQ392">
            <v>0.48799999999999999</v>
          </cell>
          <cell r="BB392" t="str">
            <v>전 7-16</v>
          </cell>
          <cell r="BC392">
            <v>1</v>
          </cell>
        </row>
        <row r="393">
          <cell r="A393">
            <v>198</v>
          </cell>
          <cell r="B393" t="str">
            <v>등기구 U</v>
          </cell>
          <cell r="C393" t="str">
            <v>(IL 100W SPOT LIGHT)</v>
          </cell>
          <cell r="D393">
            <v>1</v>
          </cell>
          <cell r="E393" t="str">
            <v>EA</v>
          </cell>
          <cell r="F393">
            <v>50</v>
          </cell>
          <cell r="G393">
            <v>129376</v>
          </cell>
          <cell r="I393">
            <v>9103</v>
          </cell>
          <cell r="J393">
            <v>120000</v>
          </cell>
          <cell r="K393">
            <v>120000</v>
          </cell>
          <cell r="M393">
            <v>273</v>
          </cell>
          <cell r="AM393">
            <v>1</v>
          </cell>
          <cell r="AN393">
            <v>1</v>
          </cell>
          <cell r="AO393">
            <v>1</v>
          </cell>
          <cell r="AP393" t="str">
            <v>내선전공</v>
          </cell>
          <cell r="AQ393">
            <v>0.19</v>
          </cell>
          <cell r="BB393" t="str">
            <v>전 7-15</v>
          </cell>
          <cell r="BC393">
            <v>1</v>
          </cell>
        </row>
        <row r="394">
          <cell r="A394">
            <v>199</v>
          </cell>
          <cell r="B394" t="str">
            <v>등기구 V</v>
          </cell>
          <cell r="C394" t="str">
            <v>(MH 175W 주철등)</v>
          </cell>
          <cell r="D394">
            <v>1</v>
          </cell>
          <cell r="E394" t="str">
            <v>EA</v>
          </cell>
          <cell r="F394">
            <v>50</v>
          </cell>
          <cell r="G394">
            <v>753631</v>
          </cell>
          <cell r="I394">
            <v>100613</v>
          </cell>
          <cell r="J394">
            <v>650000</v>
          </cell>
          <cell r="K394">
            <v>650000</v>
          </cell>
          <cell r="M394">
            <v>3018</v>
          </cell>
          <cell r="AM394">
            <v>1</v>
          </cell>
          <cell r="AN394">
            <v>1</v>
          </cell>
          <cell r="AO394">
            <v>1</v>
          </cell>
          <cell r="AP394" t="str">
            <v>내선전공</v>
          </cell>
          <cell r="AQ394">
            <v>2.1</v>
          </cell>
          <cell r="BB394" t="str">
            <v>전 7-17-1</v>
          </cell>
          <cell r="BC394">
            <v>1</v>
          </cell>
        </row>
        <row r="395">
          <cell r="A395">
            <v>200</v>
          </cell>
          <cell r="B395" t="str">
            <v>등기구 W</v>
          </cell>
          <cell r="C395" t="str">
            <v>(FL 2/32W 천장 직부형)</v>
          </cell>
          <cell r="D395">
            <v>1</v>
          </cell>
          <cell r="E395" t="str">
            <v>EA</v>
          </cell>
          <cell r="F395">
            <v>50</v>
          </cell>
          <cell r="G395">
            <v>48050</v>
          </cell>
          <cell r="I395">
            <v>14612</v>
          </cell>
          <cell r="J395">
            <v>33000</v>
          </cell>
          <cell r="K395">
            <v>33000</v>
          </cell>
          <cell r="M395">
            <v>438</v>
          </cell>
          <cell r="AM395">
            <v>1</v>
          </cell>
          <cell r="AN395">
            <v>1</v>
          </cell>
          <cell r="AO395">
            <v>1</v>
          </cell>
          <cell r="AP395" t="str">
            <v>내선전공</v>
          </cell>
          <cell r="AQ395">
            <v>0.30499999999999999</v>
          </cell>
          <cell r="BB395" t="str">
            <v>전 7-16</v>
          </cell>
          <cell r="BC395">
            <v>1</v>
          </cell>
        </row>
        <row r="396">
          <cell r="B396" t="str">
            <v>메탈램프</v>
          </cell>
          <cell r="C396" t="str">
            <v>MH 175W</v>
          </cell>
          <cell r="D396">
            <v>1</v>
          </cell>
          <cell r="E396" t="str">
            <v>EA</v>
          </cell>
          <cell r="F396">
            <v>50</v>
          </cell>
          <cell r="G396">
            <v>21712</v>
          </cell>
          <cell r="I396">
            <v>21080</v>
          </cell>
          <cell r="K396">
            <v>0</v>
          </cell>
          <cell r="M396">
            <v>632</v>
          </cell>
          <cell r="AM396">
            <v>1</v>
          </cell>
          <cell r="AN396">
            <v>1.1000000000000001</v>
          </cell>
          <cell r="AO396">
            <v>1.1000000000000001</v>
          </cell>
          <cell r="AP396" t="str">
            <v>내선전공</v>
          </cell>
          <cell r="AQ396">
            <v>0.4</v>
          </cell>
          <cell r="BB396" t="str">
            <v>전 7-17</v>
          </cell>
          <cell r="BC396">
            <v>1</v>
          </cell>
        </row>
        <row r="397">
          <cell r="A397">
            <v>201</v>
          </cell>
          <cell r="B397" t="str">
            <v>통로 유도등</v>
          </cell>
          <cell r="D397">
            <v>1</v>
          </cell>
          <cell r="E397" t="str">
            <v>SET</v>
          </cell>
          <cell r="F397">
            <v>50</v>
          </cell>
          <cell r="G397">
            <v>44869</v>
          </cell>
          <cell r="I397">
            <v>9582</v>
          </cell>
          <cell r="J397">
            <v>35000</v>
          </cell>
          <cell r="K397">
            <v>35000</v>
          </cell>
          <cell r="M397">
            <v>287</v>
          </cell>
          <cell r="AM397">
            <v>1</v>
          </cell>
          <cell r="AN397">
            <v>1</v>
          </cell>
          <cell r="AO397">
            <v>1</v>
          </cell>
          <cell r="AP397" t="str">
            <v>내선전공</v>
          </cell>
          <cell r="AQ397">
            <v>0.2</v>
          </cell>
          <cell r="BB397" t="str">
            <v>전 7-19</v>
          </cell>
          <cell r="BC397">
            <v>1</v>
          </cell>
        </row>
        <row r="398">
          <cell r="A398">
            <v>202</v>
          </cell>
          <cell r="B398" t="str">
            <v>피난구 유도등</v>
          </cell>
          <cell r="C398" t="str">
            <v>소형(10W)</v>
          </cell>
          <cell r="D398">
            <v>1</v>
          </cell>
          <cell r="E398" t="str">
            <v>SET</v>
          </cell>
          <cell r="F398">
            <v>50</v>
          </cell>
          <cell r="G398">
            <v>44869</v>
          </cell>
          <cell r="I398">
            <v>9582</v>
          </cell>
          <cell r="J398">
            <v>35000</v>
          </cell>
          <cell r="K398">
            <v>35000</v>
          </cell>
          <cell r="M398">
            <v>287</v>
          </cell>
          <cell r="AM398">
            <v>1</v>
          </cell>
          <cell r="AN398">
            <v>1</v>
          </cell>
          <cell r="AO398">
            <v>1</v>
          </cell>
          <cell r="AP398" t="str">
            <v>내선전공</v>
          </cell>
          <cell r="AQ398">
            <v>0.2</v>
          </cell>
          <cell r="BB398" t="str">
            <v>전 7-19</v>
          </cell>
          <cell r="BC398">
            <v>1</v>
          </cell>
        </row>
        <row r="399">
          <cell r="B399" t="str">
            <v>피난구 유도등</v>
          </cell>
          <cell r="C399" t="str">
            <v>중형(20W)</v>
          </cell>
          <cell r="D399">
            <v>1</v>
          </cell>
          <cell r="E399" t="str">
            <v>SET</v>
          </cell>
          <cell r="F399">
            <v>50</v>
          </cell>
          <cell r="G399">
            <v>9869</v>
          </cell>
          <cell r="I399">
            <v>9582</v>
          </cell>
          <cell r="K399">
            <v>0</v>
          </cell>
          <cell r="M399">
            <v>287</v>
          </cell>
          <cell r="AM399">
            <v>1</v>
          </cell>
          <cell r="AN399">
            <v>1</v>
          </cell>
          <cell r="AO399">
            <v>1</v>
          </cell>
          <cell r="AP399" t="str">
            <v>내선전공</v>
          </cell>
          <cell r="AQ399">
            <v>0.2</v>
          </cell>
          <cell r="BB399" t="str">
            <v>전 7-19</v>
          </cell>
          <cell r="BC399">
            <v>1</v>
          </cell>
        </row>
        <row r="400">
          <cell r="B400" t="str">
            <v>피난구 유도등</v>
          </cell>
          <cell r="C400" t="str">
            <v>중형(32W)</v>
          </cell>
          <cell r="D400">
            <v>1</v>
          </cell>
          <cell r="E400" t="str">
            <v>SET</v>
          </cell>
          <cell r="F400">
            <v>50</v>
          </cell>
          <cell r="G400">
            <v>9869</v>
          </cell>
          <cell r="I400">
            <v>9582</v>
          </cell>
          <cell r="K400">
            <v>0</v>
          </cell>
          <cell r="M400">
            <v>287</v>
          </cell>
          <cell r="AM400">
            <v>1</v>
          </cell>
          <cell r="AN400">
            <v>1</v>
          </cell>
          <cell r="AO400">
            <v>1</v>
          </cell>
          <cell r="AP400" t="str">
            <v>내선전공</v>
          </cell>
          <cell r="AQ400">
            <v>0.2</v>
          </cell>
          <cell r="BB400" t="str">
            <v>전 7-19</v>
          </cell>
          <cell r="BC400">
            <v>1</v>
          </cell>
        </row>
        <row r="401">
          <cell r="A401">
            <v>203</v>
          </cell>
          <cell r="B401" t="str">
            <v>감지기</v>
          </cell>
          <cell r="C401" t="str">
            <v>차동식</v>
          </cell>
          <cell r="D401">
            <v>1</v>
          </cell>
          <cell r="E401" t="str">
            <v>EA</v>
          </cell>
          <cell r="F401">
            <v>50</v>
          </cell>
          <cell r="G401">
            <v>11414</v>
          </cell>
          <cell r="I401">
            <v>6228</v>
          </cell>
          <cell r="J401">
            <v>5000</v>
          </cell>
          <cell r="K401">
            <v>5000</v>
          </cell>
          <cell r="M401">
            <v>186</v>
          </cell>
          <cell r="AM401">
            <v>1</v>
          </cell>
          <cell r="AN401">
            <v>1</v>
          </cell>
          <cell r="AO401">
            <v>1</v>
          </cell>
          <cell r="AP401" t="str">
            <v>내선전공</v>
          </cell>
          <cell r="AQ401">
            <v>0.13</v>
          </cell>
          <cell r="BB401" t="str">
            <v>전 7-19</v>
          </cell>
          <cell r="BC401">
            <v>1</v>
          </cell>
        </row>
        <row r="402">
          <cell r="A402">
            <v>204</v>
          </cell>
          <cell r="B402" t="str">
            <v>감지기</v>
          </cell>
          <cell r="C402" t="str">
            <v>정온식</v>
          </cell>
          <cell r="D402">
            <v>1</v>
          </cell>
          <cell r="E402" t="str">
            <v>EA</v>
          </cell>
          <cell r="F402">
            <v>50</v>
          </cell>
          <cell r="G402">
            <v>11414</v>
          </cell>
          <cell r="I402">
            <v>6228</v>
          </cell>
          <cell r="J402">
            <v>5000</v>
          </cell>
          <cell r="K402">
            <v>5000</v>
          </cell>
          <cell r="M402">
            <v>186</v>
          </cell>
          <cell r="AM402">
            <v>1</v>
          </cell>
          <cell r="AN402">
            <v>1</v>
          </cell>
          <cell r="AO402">
            <v>1</v>
          </cell>
          <cell r="AP402" t="str">
            <v>내선전공</v>
          </cell>
          <cell r="AQ402">
            <v>0.13</v>
          </cell>
          <cell r="BB402" t="str">
            <v>전 7-19</v>
          </cell>
          <cell r="BC40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Y-WORK"/>
      <sheetName val="공통가설"/>
      <sheetName val="I一般比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Y-WORK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경북전기"/>
      <sheetName val="Sheet1"/>
      <sheetName val="원형맨홀수량"/>
      <sheetName val="총괄표"/>
      <sheetName val="Y-WORK"/>
      <sheetName val="말뚝지지력산정"/>
      <sheetName val="철근단면적"/>
      <sheetName val="전기"/>
      <sheetName val="터파기및재료"/>
      <sheetName val="DATA"/>
      <sheetName val="별표 "/>
      <sheetName val="주경기-오배수"/>
      <sheetName val="Apt내역"/>
      <sheetName val="부대시설"/>
      <sheetName val="모델링"/>
      <sheetName val="하중계산"/>
      <sheetName val="견적서"/>
      <sheetName val="대전21토목내역서"/>
      <sheetName val="단락전류-A"/>
      <sheetName val="설직재_1"/>
      <sheetName val="수량산출"/>
      <sheetName val="공사원가계산서"/>
      <sheetName val="신당동집계표"/>
      <sheetName val="FRP내역서"/>
      <sheetName val="전차선로 물량표"/>
      <sheetName val="#REF"/>
      <sheetName val="EKOG10건축"/>
      <sheetName val="plan&amp;section of foundation"/>
      <sheetName val="간선계산"/>
      <sheetName val="E01-02(EV-1-LBS)"/>
      <sheetName val="단위중기"/>
      <sheetName val="신우"/>
      <sheetName val="guard(mac)"/>
      <sheetName val="crude.SLAB RE-bar"/>
      <sheetName val="계산근거"/>
      <sheetName val="CAT_5"/>
      <sheetName val="본체"/>
      <sheetName val="옥내아파트(전기)"/>
      <sheetName val="1.설계조건"/>
      <sheetName val="Sheet2"/>
      <sheetName val="부하계산서"/>
      <sheetName val="토공"/>
      <sheetName val="내역서"/>
      <sheetName val="대비"/>
      <sheetName val="WORK"/>
      <sheetName val="102역사"/>
      <sheetName val="단가산출"/>
      <sheetName val="단가표"/>
      <sheetName val="현장관리비집계표"/>
      <sheetName val="일위"/>
      <sheetName val="MCC제원"/>
      <sheetName val="허용전류-IEC DATA"/>
      <sheetName val="일위목록"/>
      <sheetName val="DATA (2)"/>
      <sheetName val="노임"/>
      <sheetName val="조명시설"/>
      <sheetName val="제직재"/>
      <sheetName val="설직재-1"/>
      <sheetName val="제-노임"/>
      <sheetName val="기본DATA"/>
      <sheetName val="3.공통공사대비"/>
      <sheetName val="소비자가"/>
      <sheetName val="자료입력"/>
      <sheetName val="지장물C"/>
      <sheetName val="분석"/>
      <sheetName val="철거산출근거"/>
      <sheetName val="단가비교표 (계측제어)"/>
      <sheetName val="단면가정"/>
      <sheetName val="Macro(전선)"/>
      <sheetName val="hvac(제어동)"/>
      <sheetName val="11.자재단가"/>
      <sheetName val="장비내역(프리카튜브 제외)"/>
      <sheetName val="AP1"/>
      <sheetName val="쌍송교"/>
      <sheetName val="심사계산"/>
      <sheetName val="심사물량"/>
      <sheetName val="견적990322"/>
      <sheetName val="토목"/>
      <sheetName val="현장관리비내역서"/>
      <sheetName val="정보매체A동"/>
      <sheetName val="입찰안"/>
      <sheetName val="ABUT수량-A1"/>
      <sheetName val="명일작업계획 (3)"/>
      <sheetName val="CODE"/>
      <sheetName val="FILE1"/>
      <sheetName val="건축공사"/>
      <sheetName val="내역"/>
      <sheetName val="개요"/>
      <sheetName val="부속동"/>
      <sheetName val="변경후-SHEET"/>
      <sheetName val="dt0301"/>
      <sheetName val="dtt0301"/>
      <sheetName val="공사착공계"/>
      <sheetName val="대로근거"/>
      <sheetName val="중로근거"/>
      <sheetName val="일위대가"/>
      <sheetName val="정부노임단가"/>
      <sheetName val="직노"/>
      <sheetName val="골재산출"/>
      <sheetName val="REINF."/>
      <sheetName val="SKETCH"/>
      <sheetName val="LOADS"/>
      <sheetName val="소업1교"/>
      <sheetName val="기둥(원형)"/>
      <sheetName val="하도금액분계"/>
      <sheetName val="기계내역"/>
      <sheetName val="단면 (2)"/>
      <sheetName val="SLAB&quot;1&quot;"/>
      <sheetName val="예산변경사항"/>
      <sheetName val="99총공사내역서"/>
      <sheetName val="내역(전체)"/>
      <sheetName val="2002상반기노임기준"/>
      <sheetName val="플랜트 설치"/>
      <sheetName val="6-2차"/>
      <sheetName val="내력서"/>
      <sheetName val="남양내역"/>
      <sheetName val="지주목시비량산출서"/>
      <sheetName val="단가조사"/>
      <sheetName val="밸브설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말뚝지지력산정"/>
      <sheetName val="데이타"/>
      <sheetName val="DATA"/>
      <sheetName val="산출내역서집계표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표지"/>
      <sheetName val="집계"/>
      <sheetName val="내역"/>
      <sheetName val="내역 (2)"/>
      <sheetName val="표지(임)"/>
      <sheetName val="내역(임)"/>
      <sheetName val="정부노임단가"/>
      <sheetName val="견적내용"/>
      <sheetName val="터널조도"/>
      <sheetName val="DATE"/>
      <sheetName val="단가비교표"/>
      <sheetName val="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(1)"/>
      <sheetName val="총철근량집계표(2)"/>
      <sheetName val="토공집계표"/>
      <sheetName val="건축구조물토공집계표"/>
      <sheetName val="토적집계표"/>
      <sheetName val="토적표"/>
      <sheetName val="몰탈"/>
      <sheetName val="포장공수량집계표"/>
      <sheetName val="칼라아스콘포장(회색)"/>
      <sheetName val="칼라아스콘포장(암적색)"/>
      <sheetName val="칼라아스콘포장(암갈색)"/>
      <sheetName val="칼라아스콘포장(녹색)"/>
      <sheetName val="고압블럭(T=6CM)"/>
      <sheetName val="보차도경계석(150-170-200)"/>
      <sheetName val="보도경계블럭"/>
      <sheetName val="L형측구"/>
      <sheetName val="감속턱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PIT평균깊이"/>
      <sheetName val="우수공흄관평균깊이"/>
      <sheetName val="우수맨홀(D900)"/>
      <sheetName val="우수맨홀(D1200)"/>
      <sheetName val="PIT"/>
      <sheetName val="집수정"/>
      <sheetName val="홈통받이"/>
      <sheetName val="빗물받이(910-510-410)"/>
      <sheetName val="빗물받이(600-510-410)"/>
      <sheetName val="플륨관"/>
      <sheetName val="원심력철근관(D300) "/>
      <sheetName val="원심력철근관(D450)"/>
      <sheetName val="홈통받이연락관"/>
      <sheetName val="빗물받이연락관"/>
      <sheetName val="집수정연락관"/>
      <sheetName val="우수관보호공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600-510-410)"/>
      <sheetName val="오수원심력철근관(D300)"/>
      <sheetName val="오수받이연락관"/>
      <sheetName val="오수관보호공"/>
      <sheetName val="상수도공수량집계표"/>
      <sheetName val="상수도공철근량집계표"/>
      <sheetName val="제수변실(1.40-1.80)"/>
      <sheetName val="주철관(D32)"/>
      <sheetName val="주철관(D150)"/>
      <sheetName val="공동구공수량집계표"/>
      <sheetName val="공동구공철근량집계표"/>
      <sheetName val="공동구(1.80-1.80)"/>
      <sheetName val="흙막이평면"/>
      <sheetName val="흙막이토공(1)"/>
      <sheetName val="흙막이토공(2)"/>
      <sheetName val="흙막이토공(3)"/>
      <sheetName val="흙막이토공(4)"/>
      <sheetName val="흙막이공총수량집계표"/>
      <sheetName val="흙막이수량집계표(LINE-A)"/>
      <sheetName val="흙막이(LINE-A)"/>
      <sheetName val="흙막이수량집계표(LINE-B)"/>
      <sheetName val="흙막이(LINE-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P4">
            <v>790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3BL공동구 수량"/>
      <sheetName val="단가표"/>
      <sheetName val="99-05-10-서울대관련(내역서-1수정중)"/>
      <sheetName val="일위대가"/>
      <sheetName val="원형맨홀수량"/>
      <sheetName val="가시-파으박기(디젤햄머)"/>
      <sheetName val="말뚝물량"/>
      <sheetName val="계화배수"/>
      <sheetName val="일위대가목차"/>
      <sheetName val="데이타"/>
      <sheetName val="식재인부"/>
      <sheetName val="BSD (2)"/>
      <sheetName val="교통대책내역"/>
      <sheetName val="내역서(총)"/>
      <sheetName val="내역서"/>
      <sheetName val="Total"/>
      <sheetName val="영동(D)"/>
      <sheetName val="Customer Databas"/>
      <sheetName val="Cover"/>
      <sheetName val="관람석제출"/>
      <sheetName val="hvac내역서(제어동)"/>
      <sheetName val="대비"/>
      <sheetName val="수량산출서"/>
      <sheetName val="가공비"/>
      <sheetName val="도급"/>
      <sheetName val="차액보증"/>
      <sheetName val="전기일위대가"/>
      <sheetName val="CODE"/>
      <sheetName val="세부내역"/>
      <sheetName val="Proposal"/>
      <sheetName val="Sheet1"/>
      <sheetName val="JUCKEYK"/>
      <sheetName val="금액집계"/>
      <sheetName val="INPUT"/>
      <sheetName val="N賃率-職"/>
      <sheetName val=" 견적서"/>
      <sheetName val="교각1"/>
      <sheetName val="예산M12A"/>
      <sheetName val="TEL"/>
      <sheetName val="보도경계블럭"/>
      <sheetName val="을"/>
      <sheetName val="경비2내역"/>
      <sheetName val="토공사"/>
      <sheetName val="수량산출"/>
      <sheetName val="단면(RW1)"/>
      <sheetName val="도급양식"/>
      <sheetName val="RCD-두부정리_x0000_ꘄŤ_x0000__x0004__x0000__x0000__x0000__x0000__x0000__x0000_휰Ť_x0000__x0000__x0000__x0000__x0000__x0000__x0000__x0000_ꐨŤ"/>
      <sheetName val="Sheet2"/>
      <sheetName val="토공(완충)"/>
      <sheetName val="wall"/>
      <sheetName val="공사비 내역 (가)"/>
      <sheetName val="full (2)"/>
      <sheetName val="토목"/>
      <sheetName val="소비자가"/>
      <sheetName val="BSD _2_"/>
      <sheetName val="20관리비율"/>
      <sheetName val="설계서"/>
      <sheetName val="건축원가계산서"/>
      <sheetName val="준검 내역서"/>
      <sheetName val="물량표"/>
      <sheetName val="건축집계표"/>
      <sheetName val="노임변동률"/>
      <sheetName val="변화치수"/>
      <sheetName val="설계조건"/>
      <sheetName val="안정계산"/>
      <sheetName val="단면검토"/>
      <sheetName val="BLOCK(1)"/>
      <sheetName val="GRDBS"/>
      <sheetName val="여과지동"/>
      <sheetName val="기초자료"/>
      <sheetName val="공사원가계산서"/>
      <sheetName val="6호기"/>
      <sheetName val="조명시설"/>
      <sheetName val="건축내역"/>
      <sheetName val="unit 4"/>
      <sheetName val="투찰"/>
      <sheetName val="공사비집계"/>
      <sheetName val="원가"/>
      <sheetName val="list price"/>
      <sheetName val="FB25JN"/>
      <sheetName val="BID"/>
      <sheetName val="차수"/>
      <sheetName val="서울대규장각(가시설흙막이)"/>
      <sheetName val="금액내역서"/>
      <sheetName val="상 부"/>
      <sheetName val="ABUT수량-A1"/>
      <sheetName val="fitting"/>
      <sheetName val="공사비내역서"/>
      <sheetName val="차량구입"/>
      <sheetName val="h-013211-2"/>
      <sheetName val="설계개요"/>
      <sheetName val="제경비"/>
      <sheetName val="내역"/>
      <sheetName val="부표총괄"/>
      <sheetName val="지장물C"/>
      <sheetName val="RCD-두부정리?ꘄŤ?_x0004_??????휰Ť????????ꐨŤ"/>
      <sheetName val="Macro(전선)"/>
      <sheetName val="8월현금흐름표"/>
      <sheetName val="DI1"/>
      <sheetName val="UR2-Calculation"/>
      <sheetName val="Sheet5"/>
      <sheetName val="날개벽"/>
      <sheetName val="단면가정"/>
      <sheetName val="예산서"/>
      <sheetName val="견적서"/>
      <sheetName val="공사비예산서(토목분)"/>
      <sheetName val="옹벽"/>
      <sheetName val="단면치수"/>
      <sheetName val="factor"/>
      <sheetName val="내역집계표_소방"/>
      <sheetName val="1.우편집중내역서"/>
      <sheetName val="danga"/>
      <sheetName val="ilch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예산서"/>
      <sheetName val="아산의전"/>
      <sheetName val="변화치수"/>
      <sheetName val="설계명세서"/>
      <sheetName val="민속촌메뉴"/>
      <sheetName val="20관리비율"/>
      <sheetName val="수량산출"/>
      <sheetName val="2F 회의실견적_5_14 일대_"/>
      <sheetName val="제-노임"/>
      <sheetName val="제직재"/>
      <sheetName val="N賃率-職"/>
      <sheetName val="남양시작동자105노65기1.3화1.2"/>
      <sheetName val="3BL공동구 수량"/>
      <sheetName val="외주가공"/>
      <sheetName val="TABLE"/>
      <sheetName val="직노"/>
      <sheetName val="일위대가"/>
      <sheetName val="일위대가(가설)"/>
      <sheetName val="내역서"/>
      <sheetName val="J直材4"/>
      <sheetName val="토목내역"/>
      <sheetName val="전기일위대가"/>
      <sheetName val="Sheet1"/>
      <sheetName val="DATA(BAC)"/>
      <sheetName val="데이타"/>
      <sheetName val="DATA"/>
      <sheetName val="기초공"/>
      <sheetName val="기둥(원형)"/>
      <sheetName val="설계조건"/>
      <sheetName val="안정계산"/>
      <sheetName val="원형맨홀수량"/>
      <sheetName val="GRDBS"/>
      <sheetName val="실행내역"/>
      <sheetName val="원가"/>
      <sheetName val="단면검토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입공사"/>
      <sheetName val="DATA"/>
      <sheetName val="DATA1"/>
      <sheetName val="누전차단기"/>
      <sheetName val="Sheet7"/>
      <sheetName val="Sheet8"/>
      <sheetName val="Sheet9"/>
      <sheetName val="Sheet10"/>
      <sheetName val="Sheet11"/>
      <sheetName val="Sheet12"/>
      <sheetName val="Sheet6"/>
      <sheetName val="FORM"/>
      <sheetName val="정보센타부하계산서-1"/>
      <sheetName val="정보센타부하계산서-2"/>
      <sheetName val="정보센타부하계산서-3"/>
      <sheetName val="간선계산서"/>
      <sheetName val="변압기용량계산서"/>
      <sheetName val="단면가정"/>
      <sheetName val="설계조건"/>
      <sheetName val="부재력정리"/>
    </sheetNames>
    <sheetDataSet>
      <sheetData sheetId="0" refreshError="1"/>
      <sheetData sheetId="1" refreshError="1"/>
      <sheetData sheetId="2" refreshError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motel부하계산서"/>
      <sheetName val="FORM"/>
      <sheetName val="MOTEL간선계산서"/>
      <sheetName val="MOTEL 조도계산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PL</v>
          </cell>
          <cell r="B9">
            <v>1.25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성"/>
      <sheetName val="집계표"/>
      <sheetName val="6동"/>
      <sheetName val="8동"/>
      <sheetName val="9동"/>
      <sheetName val="전기실"/>
      <sheetName val="1,2P"/>
      <sheetName val="3,5P"/>
      <sheetName val="4,7P"/>
      <sheetName val="6,8P"/>
      <sheetName val="9P"/>
      <sheetName val="관리실"/>
      <sheetName val="노인정"/>
      <sheetName val="상가"/>
      <sheetName val="유치원"/>
      <sheetName val="유아원"/>
      <sheetName val="동사무소"/>
      <sheetName val="경비실"/>
      <sheetName val="옥외분"/>
      <sheetName val="16동"/>
      <sheetName val="전기임"/>
      <sheetName val="원본"/>
      <sheetName val="15P"/>
      <sheetName val="16P"/>
      <sheetName val="관리임"/>
      <sheetName val="경비임"/>
      <sheetName val="옥외임"/>
      <sheetName val="1안"/>
      <sheetName val="견적서"/>
      <sheetName val="산출내역서집계표"/>
      <sheetName val="misc"/>
      <sheetName val="한일양산"/>
      <sheetName val="투찰(하수)"/>
      <sheetName val="EJ"/>
      <sheetName val="설계내역서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공사개요"/>
      <sheetName val="실행회의"/>
      <sheetName val="물량증감"/>
      <sheetName val="실행갑지"/>
      <sheetName val="건축내역"/>
      <sheetName val="현장관리비"/>
      <sheetName val="현장관리비-변경"/>
      <sheetName val="관리비규정"/>
      <sheetName val="6동"/>
      <sheetName val="일위대가(가설)"/>
      <sheetName val="집계표"/>
      <sheetName val="내역서 (2)"/>
      <sheetName val="준검 내역서"/>
      <sheetName val="금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노무비단가"/>
      <sheetName val="ilch"/>
      <sheetName val="단가"/>
      <sheetName val="시설물일위"/>
      <sheetName val="DATA"/>
      <sheetName val="직원동원계획"/>
      <sheetName val="데이타"/>
      <sheetName val="danga"/>
      <sheetName val="Sheet4"/>
      <sheetName val="YES-IL"/>
      <sheetName val="일위대가목차"/>
      <sheetName val="부대내역"/>
      <sheetName val="투자효율분석"/>
      <sheetName val="Y-WORK"/>
      <sheetName val="교각계산"/>
      <sheetName val="전압강하계산"/>
      <sheetName val="IMP(MAIN)"/>
      <sheetName val="IMP (REACTOR)"/>
      <sheetName val="일위대가-1"/>
      <sheetName val="노임"/>
      <sheetName val="차액보증"/>
    </sheetNames>
    <sheetDataSet>
      <sheetData sheetId="0">
        <row r="22">
          <cell r="A22">
            <v>1</v>
          </cell>
          <cell r="B22" t="str">
            <v>전선</v>
          </cell>
          <cell r="C22" t="str">
            <v>GV 2㎟</v>
          </cell>
          <cell r="D22">
            <v>1.05</v>
          </cell>
          <cell r="E22" t="str">
            <v>m</v>
          </cell>
          <cell r="F22">
            <v>50</v>
          </cell>
          <cell r="G22">
            <v>642</v>
          </cell>
          <cell r="I22">
            <v>480</v>
          </cell>
          <cell r="J22">
            <v>141</v>
          </cell>
          <cell r="K22">
            <v>148</v>
          </cell>
          <cell r="M22">
            <v>14</v>
          </cell>
          <cell r="AM22">
            <v>1</v>
          </cell>
          <cell r="AN22">
            <v>0.01</v>
          </cell>
          <cell r="AO22">
            <v>1</v>
          </cell>
          <cell r="AP22" t="str">
            <v>내선전공</v>
          </cell>
          <cell r="AQ22">
            <v>0.01</v>
          </cell>
          <cell r="BB22" t="str">
            <v>전 7-8</v>
          </cell>
        </row>
        <row r="23">
          <cell r="A23">
            <v>2</v>
          </cell>
          <cell r="B23" t="str">
            <v>전선</v>
          </cell>
          <cell r="C23" t="str">
            <v>GV 3.5㎟</v>
          </cell>
          <cell r="D23">
            <v>1.05</v>
          </cell>
          <cell r="E23" t="str">
            <v>m</v>
          </cell>
          <cell r="F23">
            <v>50</v>
          </cell>
          <cell r="G23">
            <v>694</v>
          </cell>
          <cell r="I23">
            <v>480</v>
          </cell>
          <cell r="J23">
            <v>191</v>
          </cell>
          <cell r="K23">
            <v>200</v>
          </cell>
          <cell r="M23">
            <v>14</v>
          </cell>
          <cell r="AM23">
            <v>1</v>
          </cell>
          <cell r="AN23">
            <v>0.01</v>
          </cell>
          <cell r="AO23">
            <v>1</v>
          </cell>
          <cell r="AP23" t="str">
            <v>내선전공</v>
          </cell>
          <cell r="AQ23">
            <v>0.01</v>
          </cell>
          <cell r="BB23" t="str">
            <v>전 7-8</v>
          </cell>
        </row>
        <row r="24">
          <cell r="A24">
            <v>3</v>
          </cell>
          <cell r="B24" t="str">
            <v>전선</v>
          </cell>
          <cell r="C24" t="str">
            <v>GV 5.5㎟</v>
          </cell>
          <cell r="D24">
            <v>1.05</v>
          </cell>
          <cell r="E24" t="str">
            <v>m</v>
          </cell>
          <cell r="F24">
            <v>50</v>
          </cell>
          <cell r="G24">
            <v>765</v>
          </cell>
          <cell r="I24">
            <v>480</v>
          </cell>
          <cell r="J24">
            <v>259</v>
          </cell>
          <cell r="K24">
            <v>271</v>
          </cell>
          <cell r="M24">
            <v>14</v>
          </cell>
          <cell r="AM24">
            <v>1</v>
          </cell>
          <cell r="AN24">
            <v>0.01</v>
          </cell>
          <cell r="AO24">
            <v>1</v>
          </cell>
          <cell r="AP24" t="str">
            <v>내선전공</v>
          </cell>
          <cell r="AQ24">
            <v>0.01</v>
          </cell>
          <cell r="BB24" t="str">
            <v>전 7-8</v>
          </cell>
        </row>
        <row r="25">
          <cell r="A25">
            <v>4</v>
          </cell>
          <cell r="B25" t="str">
            <v>전선</v>
          </cell>
          <cell r="C25" t="str">
            <v>GV 8㎟</v>
          </cell>
          <cell r="D25">
            <v>1.05</v>
          </cell>
          <cell r="E25" t="str">
            <v>m</v>
          </cell>
          <cell r="F25">
            <v>50</v>
          </cell>
          <cell r="G25">
            <v>1403</v>
          </cell>
          <cell r="I25">
            <v>960</v>
          </cell>
          <cell r="J25">
            <v>396</v>
          </cell>
          <cell r="K25">
            <v>415</v>
          </cell>
          <cell r="M25">
            <v>28</v>
          </cell>
          <cell r="AM25">
            <v>1</v>
          </cell>
          <cell r="AN25">
            <v>0.02</v>
          </cell>
          <cell r="AO25">
            <v>1</v>
          </cell>
          <cell r="AP25" t="str">
            <v>내선전공</v>
          </cell>
          <cell r="AQ25">
            <v>0.02</v>
          </cell>
          <cell r="BB25" t="str">
            <v>전 7-8</v>
          </cell>
        </row>
        <row r="26">
          <cell r="A26">
            <v>5</v>
          </cell>
          <cell r="B26" t="str">
            <v>전선</v>
          </cell>
          <cell r="C26" t="str">
            <v>GV 14㎟</v>
          </cell>
          <cell r="D26">
            <v>1.05</v>
          </cell>
          <cell r="E26" t="str">
            <v>m</v>
          </cell>
          <cell r="F26">
            <v>50</v>
          </cell>
          <cell r="G26">
            <v>1689</v>
          </cell>
          <cell r="I26">
            <v>960</v>
          </cell>
          <cell r="J26">
            <v>668</v>
          </cell>
          <cell r="K26">
            <v>701</v>
          </cell>
          <cell r="M26">
            <v>28</v>
          </cell>
          <cell r="AM26">
            <v>1</v>
          </cell>
          <cell r="AN26">
            <v>0.02</v>
          </cell>
          <cell r="AO26">
            <v>1</v>
          </cell>
          <cell r="AP26" t="str">
            <v>내선전공</v>
          </cell>
          <cell r="AQ26">
            <v>0.02</v>
          </cell>
          <cell r="BB26" t="str">
            <v>전 7-8</v>
          </cell>
        </row>
        <row r="27">
          <cell r="A27">
            <v>6</v>
          </cell>
          <cell r="B27" t="str">
            <v>전선</v>
          </cell>
          <cell r="C27" t="str">
            <v>GV 22㎟</v>
          </cell>
          <cell r="D27">
            <v>1.05</v>
          </cell>
          <cell r="E27" t="str">
            <v>m</v>
          </cell>
          <cell r="F27">
            <v>50</v>
          </cell>
          <cell r="G27">
            <v>2505</v>
          </cell>
          <cell r="I27">
            <v>1488</v>
          </cell>
          <cell r="J27">
            <v>927</v>
          </cell>
          <cell r="K27">
            <v>973</v>
          </cell>
          <cell r="M27">
            <v>44</v>
          </cell>
          <cell r="AM27">
            <v>1</v>
          </cell>
          <cell r="AN27">
            <v>3.1E-2</v>
          </cell>
          <cell r="AO27">
            <v>1</v>
          </cell>
          <cell r="AP27" t="str">
            <v>내선전공</v>
          </cell>
          <cell r="AQ27">
            <v>3.1E-2</v>
          </cell>
          <cell r="BB27" t="str">
            <v>전 7-8</v>
          </cell>
        </row>
        <row r="28">
          <cell r="A28">
            <v>7</v>
          </cell>
          <cell r="B28" t="str">
            <v>전선</v>
          </cell>
          <cell r="C28" t="str">
            <v>GV 38㎟</v>
          </cell>
          <cell r="D28">
            <v>1.05</v>
          </cell>
          <cell r="E28" t="str">
            <v>m</v>
          </cell>
          <cell r="F28">
            <v>50</v>
          </cell>
          <cell r="G28">
            <v>2997</v>
          </cell>
          <cell r="I28">
            <v>1488</v>
          </cell>
          <cell r="J28">
            <v>1396</v>
          </cell>
          <cell r="K28">
            <v>1465</v>
          </cell>
          <cell r="M28">
            <v>44</v>
          </cell>
          <cell r="AM28">
            <v>1</v>
          </cell>
          <cell r="AN28">
            <v>3.1E-2</v>
          </cell>
          <cell r="AO28">
            <v>1</v>
          </cell>
          <cell r="AP28" t="str">
            <v>내선전공</v>
          </cell>
          <cell r="AQ28">
            <v>3.1E-2</v>
          </cell>
          <cell r="BB28" t="str">
            <v>전 7-8</v>
          </cell>
        </row>
        <row r="29">
          <cell r="A29">
            <v>8</v>
          </cell>
          <cell r="B29" t="str">
            <v>전선</v>
          </cell>
          <cell r="C29" t="str">
            <v>GV 50㎟</v>
          </cell>
          <cell r="D29">
            <v>1.05</v>
          </cell>
          <cell r="E29" t="str">
            <v>m</v>
          </cell>
          <cell r="F29">
            <v>50</v>
          </cell>
          <cell r="G29">
            <v>4540</v>
          </cell>
          <cell r="I29">
            <v>2497</v>
          </cell>
          <cell r="J29">
            <v>1876</v>
          </cell>
          <cell r="K29">
            <v>1969</v>
          </cell>
          <cell r="M29">
            <v>74</v>
          </cell>
          <cell r="AM29">
            <v>1</v>
          </cell>
          <cell r="AN29">
            <v>5.1999999999999998E-2</v>
          </cell>
          <cell r="AO29">
            <v>1</v>
          </cell>
          <cell r="AP29" t="str">
            <v>내선전공</v>
          </cell>
          <cell r="AQ29">
            <v>5.1999999999999998E-2</v>
          </cell>
          <cell r="BB29" t="str">
            <v>전 7-8</v>
          </cell>
        </row>
        <row r="30">
          <cell r="A30">
            <v>9</v>
          </cell>
          <cell r="B30" t="str">
            <v>전선</v>
          </cell>
          <cell r="C30" t="str">
            <v>GV 60㎟</v>
          </cell>
          <cell r="D30">
            <v>1.05</v>
          </cell>
          <cell r="E30" t="str">
            <v>m</v>
          </cell>
          <cell r="F30">
            <v>50</v>
          </cell>
          <cell r="G30">
            <v>4889</v>
          </cell>
          <cell r="I30">
            <v>2497</v>
          </cell>
          <cell r="J30">
            <v>2208</v>
          </cell>
          <cell r="K30">
            <v>2318</v>
          </cell>
          <cell r="M30">
            <v>74</v>
          </cell>
          <cell r="AM30">
            <v>1</v>
          </cell>
          <cell r="AN30">
            <v>5.1999999999999998E-2</v>
          </cell>
          <cell r="AO30">
            <v>1</v>
          </cell>
          <cell r="AP30" t="str">
            <v>내선전공</v>
          </cell>
          <cell r="AQ30">
            <v>5.1999999999999998E-2</v>
          </cell>
          <cell r="BB30" t="str">
            <v>전 7-8</v>
          </cell>
        </row>
        <row r="31">
          <cell r="A31">
            <v>10</v>
          </cell>
          <cell r="B31" t="str">
            <v>전선</v>
          </cell>
          <cell r="C31" t="str">
            <v>GV 80㎟</v>
          </cell>
          <cell r="D31">
            <v>1.05</v>
          </cell>
          <cell r="E31" t="str">
            <v>m</v>
          </cell>
          <cell r="F31">
            <v>50</v>
          </cell>
          <cell r="G31">
            <v>6122</v>
          </cell>
          <cell r="I31">
            <v>3073</v>
          </cell>
          <cell r="J31">
            <v>2817</v>
          </cell>
          <cell r="K31">
            <v>2957</v>
          </cell>
          <cell r="M31">
            <v>92</v>
          </cell>
          <cell r="AM31">
            <v>1</v>
          </cell>
          <cell r="AN31">
            <v>6.4000000000000001E-2</v>
          </cell>
          <cell r="AO31">
            <v>1</v>
          </cell>
          <cell r="AP31" t="str">
            <v>내선전공</v>
          </cell>
          <cell r="AQ31">
            <v>6.4000000000000001E-2</v>
          </cell>
          <cell r="BB31" t="str">
            <v>전 7-8</v>
          </cell>
        </row>
        <row r="32">
          <cell r="A32">
            <v>11</v>
          </cell>
          <cell r="B32" t="str">
            <v>전선</v>
          </cell>
          <cell r="C32" t="str">
            <v>GV 100㎟</v>
          </cell>
          <cell r="D32">
            <v>1.05</v>
          </cell>
          <cell r="E32" t="str">
            <v>m</v>
          </cell>
          <cell r="F32">
            <v>50</v>
          </cell>
          <cell r="G32">
            <v>6618</v>
          </cell>
          <cell r="I32">
            <v>3073</v>
          </cell>
          <cell r="J32">
            <v>3289</v>
          </cell>
          <cell r="K32">
            <v>3453</v>
          </cell>
          <cell r="M32">
            <v>92</v>
          </cell>
          <cell r="AM32">
            <v>1</v>
          </cell>
          <cell r="AN32">
            <v>6.4000000000000001E-2</v>
          </cell>
          <cell r="AO32">
            <v>1</v>
          </cell>
          <cell r="AP32" t="str">
            <v>내선전공</v>
          </cell>
          <cell r="AQ32">
            <v>6.4000000000000001E-2</v>
          </cell>
          <cell r="BB32" t="str">
            <v>전 7-8</v>
          </cell>
        </row>
        <row r="33">
          <cell r="A33">
            <v>12</v>
          </cell>
          <cell r="B33" t="str">
            <v>전선</v>
          </cell>
          <cell r="C33" t="str">
            <v>GV 150㎟</v>
          </cell>
          <cell r="D33">
            <v>1.05</v>
          </cell>
          <cell r="E33" t="str">
            <v>m</v>
          </cell>
          <cell r="F33">
            <v>50</v>
          </cell>
          <cell r="G33">
            <v>9880</v>
          </cell>
          <cell r="I33">
            <v>4226</v>
          </cell>
          <cell r="J33">
            <v>5265</v>
          </cell>
          <cell r="K33">
            <v>5528</v>
          </cell>
          <cell r="M33">
            <v>126</v>
          </cell>
          <cell r="AM33">
            <v>1</v>
          </cell>
          <cell r="AN33">
            <v>8.7999999999999995E-2</v>
          </cell>
          <cell r="AO33">
            <v>1</v>
          </cell>
          <cell r="AP33" t="str">
            <v>내선전공</v>
          </cell>
          <cell r="AQ33">
            <v>8.7999999999999995E-2</v>
          </cell>
          <cell r="BB33" t="str">
            <v>전 7-8</v>
          </cell>
        </row>
        <row r="34">
          <cell r="A34">
            <v>13</v>
          </cell>
          <cell r="B34" t="str">
            <v>전선</v>
          </cell>
          <cell r="C34" t="str">
            <v>GV 200㎟</v>
          </cell>
          <cell r="D34">
            <v>1.05</v>
          </cell>
          <cell r="E34" t="str">
            <v>m</v>
          </cell>
          <cell r="F34">
            <v>50</v>
          </cell>
          <cell r="G34">
            <v>12155</v>
          </cell>
          <cell r="I34">
            <v>5138</v>
          </cell>
          <cell r="J34">
            <v>6537</v>
          </cell>
          <cell r="K34">
            <v>6863</v>
          </cell>
          <cell r="M34">
            <v>154</v>
          </cell>
          <cell r="AM34">
            <v>1</v>
          </cell>
          <cell r="AN34">
            <v>0.107</v>
          </cell>
          <cell r="AO34">
            <v>1</v>
          </cell>
          <cell r="AP34" t="str">
            <v>내선전공</v>
          </cell>
          <cell r="AQ34">
            <v>0.107</v>
          </cell>
          <cell r="BB34" t="str">
            <v>전 7-8</v>
          </cell>
        </row>
        <row r="35">
          <cell r="A35">
            <v>14</v>
          </cell>
          <cell r="B35" t="str">
            <v>전선</v>
          </cell>
          <cell r="C35" t="str">
            <v>GV 325㎟</v>
          </cell>
          <cell r="D35">
            <v>1.05</v>
          </cell>
          <cell r="E35" t="str">
            <v>m</v>
          </cell>
          <cell r="F35">
            <v>50</v>
          </cell>
          <cell r="G35">
            <v>19004</v>
          </cell>
          <cell r="I35">
            <v>7684</v>
          </cell>
          <cell r="J35">
            <v>10562</v>
          </cell>
          <cell r="K35">
            <v>11090</v>
          </cell>
          <cell r="M35">
            <v>230</v>
          </cell>
          <cell r="AM35">
            <v>1</v>
          </cell>
          <cell r="AN35">
            <v>0.16</v>
          </cell>
          <cell r="AO35">
            <v>1</v>
          </cell>
          <cell r="AP35" t="str">
            <v>내선전공</v>
          </cell>
          <cell r="AQ35">
            <v>0.16</v>
          </cell>
          <cell r="BB35" t="str">
            <v>전 7-8</v>
          </cell>
        </row>
        <row r="36">
          <cell r="A36">
            <v>15</v>
          </cell>
          <cell r="B36" t="str">
            <v>전선</v>
          </cell>
          <cell r="C36" t="str">
            <v>BC 22㎟</v>
          </cell>
          <cell r="D36">
            <v>1.05</v>
          </cell>
          <cell r="E36" t="str">
            <v>m</v>
          </cell>
          <cell r="F36">
            <v>50</v>
          </cell>
          <cell r="G36">
            <v>2160</v>
          </cell>
          <cell r="I36">
            <v>1488</v>
          </cell>
          <cell r="J36">
            <v>599</v>
          </cell>
          <cell r="K36">
            <v>628</v>
          </cell>
          <cell r="M36">
            <v>44</v>
          </cell>
          <cell r="AM36">
            <v>1</v>
          </cell>
          <cell r="AN36">
            <v>3.1E-2</v>
          </cell>
          <cell r="AO36">
            <v>1</v>
          </cell>
          <cell r="AP36" t="str">
            <v>내선전공</v>
          </cell>
          <cell r="AQ36">
            <v>3.1E-2</v>
          </cell>
          <cell r="BB36" t="str">
            <v>전 7-8</v>
          </cell>
        </row>
        <row r="37">
          <cell r="A37">
            <v>16</v>
          </cell>
          <cell r="B37" t="str">
            <v>전선</v>
          </cell>
          <cell r="C37" t="str">
            <v>BC 38㎟</v>
          </cell>
          <cell r="D37">
            <v>1.05</v>
          </cell>
          <cell r="E37" t="str">
            <v>m</v>
          </cell>
          <cell r="F37">
            <v>50</v>
          </cell>
          <cell r="G37">
            <v>2511</v>
          </cell>
          <cell r="I37">
            <v>1488</v>
          </cell>
          <cell r="J37">
            <v>933</v>
          </cell>
          <cell r="K37">
            <v>979</v>
          </cell>
          <cell r="M37">
            <v>44</v>
          </cell>
          <cell r="AM37">
            <v>1</v>
          </cell>
          <cell r="AN37">
            <v>3.1E-2</v>
          </cell>
          <cell r="AO37">
            <v>1</v>
          </cell>
          <cell r="AP37" t="str">
            <v>내선전공</v>
          </cell>
          <cell r="AQ37">
            <v>3.1E-2</v>
          </cell>
          <cell r="BB37" t="str">
            <v>전 7-8</v>
          </cell>
        </row>
        <row r="38">
          <cell r="A38">
            <v>17</v>
          </cell>
          <cell r="B38" t="str">
            <v>전선</v>
          </cell>
          <cell r="C38" t="str">
            <v>BC 60㎟</v>
          </cell>
          <cell r="D38">
            <v>1.05</v>
          </cell>
          <cell r="E38" t="str">
            <v>m</v>
          </cell>
          <cell r="F38">
            <v>50</v>
          </cell>
          <cell r="G38">
            <v>4203</v>
          </cell>
          <cell r="I38">
            <v>2497</v>
          </cell>
          <cell r="J38">
            <v>1555</v>
          </cell>
          <cell r="K38">
            <v>1632</v>
          </cell>
          <cell r="M38">
            <v>74</v>
          </cell>
          <cell r="AM38">
            <v>1</v>
          </cell>
          <cell r="AN38">
            <v>5.1999999999999998E-2</v>
          </cell>
          <cell r="AO38">
            <v>1</v>
          </cell>
          <cell r="AP38" t="str">
            <v>내선전공</v>
          </cell>
          <cell r="AQ38">
            <v>5.1999999999999998E-2</v>
          </cell>
          <cell r="BB38" t="str">
            <v>전 7-8</v>
          </cell>
        </row>
        <row r="39">
          <cell r="A39">
            <v>18</v>
          </cell>
          <cell r="B39" t="str">
            <v>전선</v>
          </cell>
          <cell r="C39" t="str">
            <v>BC 100㎟</v>
          </cell>
          <cell r="D39">
            <v>1.05</v>
          </cell>
          <cell r="E39" t="str">
            <v>m</v>
          </cell>
          <cell r="F39">
            <v>50</v>
          </cell>
          <cell r="G39">
            <v>5785</v>
          </cell>
          <cell r="I39">
            <v>3073</v>
          </cell>
          <cell r="J39">
            <v>2496</v>
          </cell>
          <cell r="K39">
            <v>2620</v>
          </cell>
          <cell r="M39">
            <v>92</v>
          </cell>
          <cell r="AM39">
            <v>1</v>
          </cell>
          <cell r="AN39">
            <v>6.4000000000000001E-2</v>
          </cell>
          <cell r="AO39">
            <v>1</v>
          </cell>
          <cell r="AP39" t="str">
            <v>내선전공</v>
          </cell>
          <cell r="AQ39">
            <v>6.4000000000000001E-2</v>
          </cell>
          <cell r="BB39" t="str">
            <v>전 7-8</v>
          </cell>
        </row>
        <row r="40">
          <cell r="A40">
            <v>19</v>
          </cell>
          <cell r="B40" t="str">
            <v>전선</v>
          </cell>
          <cell r="C40" t="str">
            <v>IV 1.2㎜</v>
          </cell>
          <cell r="D40">
            <v>1.05</v>
          </cell>
          <cell r="E40" t="str">
            <v>m</v>
          </cell>
          <cell r="F40">
            <v>50</v>
          </cell>
          <cell r="G40">
            <v>529</v>
          </cell>
          <cell r="I40">
            <v>480</v>
          </cell>
          <cell r="J40">
            <v>34</v>
          </cell>
          <cell r="K40">
            <v>35</v>
          </cell>
          <cell r="M40">
            <v>14</v>
          </cell>
          <cell r="AM40">
            <v>1</v>
          </cell>
          <cell r="AN40">
            <v>0.01</v>
          </cell>
          <cell r="AO40">
            <v>1</v>
          </cell>
          <cell r="AP40" t="str">
            <v>내선전공</v>
          </cell>
          <cell r="AQ40">
            <v>0.01</v>
          </cell>
          <cell r="BB40" t="str">
            <v>전 7-8</v>
          </cell>
        </row>
        <row r="41">
          <cell r="A41">
            <v>20</v>
          </cell>
          <cell r="B41" t="str">
            <v>전선</v>
          </cell>
          <cell r="C41" t="str">
            <v>IV 1.6㎜</v>
          </cell>
          <cell r="D41">
            <v>1.05</v>
          </cell>
          <cell r="E41" t="str">
            <v>m</v>
          </cell>
          <cell r="F41">
            <v>50</v>
          </cell>
          <cell r="G41">
            <v>551</v>
          </cell>
          <cell r="I41">
            <v>480</v>
          </cell>
          <cell r="J41">
            <v>55</v>
          </cell>
          <cell r="K41">
            <v>57</v>
          </cell>
          <cell r="M41">
            <v>14</v>
          </cell>
          <cell r="AM41">
            <v>1</v>
          </cell>
          <cell r="AN41">
            <v>0.01</v>
          </cell>
          <cell r="AO41">
            <v>1</v>
          </cell>
          <cell r="AP41" t="str">
            <v>내선전공</v>
          </cell>
          <cell r="AQ41">
            <v>0.01</v>
          </cell>
          <cell r="BB41" t="str">
            <v>전 7-8</v>
          </cell>
        </row>
        <row r="42">
          <cell r="A42">
            <v>21</v>
          </cell>
          <cell r="B42" t="str">
            <v>전선</v>
          </cell>
          <cell r="C42" t="str">
            <v>IV 2㎜</v>
          </cell>
          <cell r="D42">
            <v>1.05</v>
          </cell>
          <cell r="E42" t="str">
            <v>m</v>
          </cell>
          <cell r="F42">
            <v>50</v>
          </cell>
          <cell r="G42">
            <v>582</v>
          </cell>
          <cell r="I42">
            <v>480</v>
          </cell>
          <cell r="J42">
            <v>84</v>
          </cell>
          <cell r="K42">
            <v>88</v>
          </cell>
          <cell r="M42">
            <v>14</v>
          </cell>
          <cell r="AM42">
            <v>1</v>
          </cell>
          <cell r="AN42">
            <v>0.01</v>
          </cell>
          <cell r="AO42">
            <v>1</v>
          </cell>
          <cell r="AP42" t="str">
            <v>내선전공</v>
          </cell>
          <cell r="AQ42">
            <v>0.01</v>
          </cell>
          <cell r="BB42" t="str">
            <v>전 7-8</v>
          </cell>
        </row>
        <row r="43">
          <cell r="A43">
            <v>22</v>
          </cell>
          <cell r="B43" t="str">
            <v>전선</v>
          </cell>
          <cell r="C43" t="str">
            <v>IV 3.5㎟</v>
          </cell>
          <cell r="D43">
            <v>1.05</v>
          </cell>
          <cell r="E43" t="str">
            <v>m</v>
          </cell>
          <cell r="F43">
            <v>50</v>
          </cell>
          <cell r="G43">
            <v>602</v>
          </cell>
          <cell r="I43">
            <v>480</v>
          </cell>
          <cell r="J43">
            <v>103</v>
          </cell>
          <cell r="K43">
            <v>108</v>
          </cell>
          <cell r="M43">
            <v>14</v>
          </cell>
          <cell r="AM43">
            <v>1</v>
          </cell>
          <cell r="AN43">
            <v>0.01</v>
          </cell>
          <cell r="AO43">
            <v>1</v>
          </cell>
          <cell r="AP43" t="str">
            <v>내선전공</v>
          </cell>
          <cell r="AQ43">
            <v>0.01</v>
          </cell>
          <cell r="BB43" t="str">
            <v>전 7-8</v>
          </cell>
        </row>
        <row r="44">
          <cell r="A44">
            <v>23</v>
          </cell>
          <cell r="B44" t="str">
            <v>전선</v>
          </cell>
          <cell r="C44" t="str">
            <v>IV 5.5㎟</v>
          </cell>
          <cell r="D44">
            <v>1.05</v>
          </cell>
          <cell r="E44" t="str">
            <v>m</v>
          </cell>
          <cell r="F44">
            <v>50</v>
          </cell>
          <cell r="G44">
            <v>666</v>
          </cell>
          <cell r="I44">
            <v>480</v>
          </cell>
          <cell r="J44">
            <v>164</v>
          </cell>
          <cell r="K44">
            <v>172</v>
          </cell>
          <cell r="M44">
            <v>14</v>
          </cell>
          <cell r="AM44">
            <v>1</v>
          </cell>
          <cell r="AN44">
            <v>0.01</v>
          </cell>
          <cell r="AO44">
            <v>1</v>
          </cell>
          <cell r="AP44" t="str">
            <v>내선전공</v>
          </cell>
          <cell r="AQ44">
            <v>0.01</v>
          </cell>
          <cell r="BB44" t="str">
            <v>전 7-8</v>
          </cell>
        </row>
        <row r="45">
          <cell r="A45">
            <v>24</v>
          </cell>
          <cell r="B45" t="str">
            <v>전선</v>
          </cell>
          <cell r="C45" t="str">
            <v>IV 8㎟</v>
          </cell>
          <cell r="D45">
            <v>1.05</v>
          </cell>
          <cell r="E45" t="str">
            <v>m</v>
          </cell>
          <cell r="F45">
            <v>50</v>
          </cell>
          <cell r="G45">
            <v>1220</v>
          </cell>
          <cell r="I45">
            <v>960</v>
          </cell>
          <cell r="J45">
            <v>221</v>
          </cell>
          <cell r="K45">
            <v>232</v>
          </cell>
          <cell r="M45">
            <v>28</v>
          </cell>
          <cell r="AM45">
            <v>1</v>
          </cell>
          <cell r="AN45">
            <v>0.02</v>
          </cell>
          <cell r="AO45">
            <v>1</v>
          </cell>
          <cell r="AP45" t="str">
            <v>내선전공</v>
          </cell>
          <cell r="AQ45">
            <v>0.02</v>
          </cell>
          <cell r="BB45" t="str">
            <v>전 7-8</v>
          </cell>
        </row>
        <row r="46">
          <cell r="A46">
            <v>25</v>
          </cell>
          <cell r="B46" t="str">
            <v>전선</v>
          </cell>
          <cell r="C46" t="str">
            <v>IV 14㎟</v>
          </cell>
          <cell r="D46">
            <v>1.05</v>
          </cell>
          <cell r="E46" t="str">
            <v>m</v>
          </cell>
          <cell r="F46">
            <v>50</v>
          </cell>
          <cell r="G46">
            <v>1467</v>
          </cell>
          <cell r="I46">
            <v>960</v>
          </cell>
          <cell r="J46">
            <v>457</v>
          </cell>
          <cell r="K46">
            <v>479</v>
          </cell>
          <cell r="M46">
            <v>28</v>
          </cell>
          <cell r="AM46">
            <v>1</v>
          </cell>
          <cell r="AN46">
            <v>0.02</v>
          </cell>
          <cell r="AO46">
            <v>1</v>
          </cell>
          <cell r="AP46" t="str">
            <v>내선전공</v>
          </cell>
          <cell r="AQ46">
            <v>0.02</v>
          </cell>
          <cell r="BB46" t="str">
            <v>전 7-8</v>
          </cell>
        </row>
        <row r="47">
          <cell r="A47">
            <v>26</v>
          </cell>
          <cell r="B47" t="str">
            <v>전선</v>
          </cell>
          <cell r="C47" t="str">
            <v>IV 22㎟</v>
          </cell>
          <cell r="D47">
            <v>1.05</v>
          </cell>
          <cell r="E47" t="str">
            <v>m</v>
          </cell>
          <cell r="F47">
            <v>50</v>
          </cell>
          <cell r="G47">
            <v>2229</v>
          </cell>
          <cell r="I47">
            <v>1488</v>
          </cell>
          <cell r="J47">
            <v>664</v>
          </cell>
          <cell r="K47">
            <v>697</v>
          </cell>
          <cell r="M47">
            <v>44</v>
          </cell>
          <cell r="AM47">
            <v>1</v>
          </cell>
          <cell r="AN47">
            <v>3.1E-2</v>
          </cell>
          <cell r="AO47">
            <v>1</v>
          </cell>
          <cell r="AP47" t="str">
            <v>내선전공</v>
          </cell>
          <cell r="AQ47">
            <v>3.1E-2</v>
          </cell>
          <cell r="BB47" t="str">
            <v>전 7-8</v>
          </cell>
        </row>
        <row r="48">
          <cell r="A48">
            <v>27</v>
          </cell>
          <cell r="B48" t="str">
            <v>전선</v>
          </cell>
          <cell r="C48" t="str">
            <v>IV 38㎟</v>
          </cell>
          <cell r="D48">
            <v>1.05</v>
          </cell>
          <cell r="E48" t="str">
            <v>m</v>
          </cell>
          <cell r="F48">
            <v>50</v>
          </cell>
          <cell r="G48">
            <v>2640</v>
          </cell>
          <cell r="I48">
            <v>1488</v>
          </cell>
          <cell r="J48">
            <v>1056</v>
          </cell>
          <cell r="K48">
            <v>1108</v>
          </cell>
          <cell r="M48">
            <v>44</v>
          </cell>
          <cell r="AM48">
            <v>1</v>
          </cell>
          <cell r="AN48">
            <v>3.1E-2</v>
          </cell>
          <cell r="AO48">
            <v>1</v>
          </cell>
          <cell r="AP48" t="str">
            <v>내선전공</v>
          </cell>
          <cell r="AQ48">
            <v>3.1E-2</v>
          </cell>
          <cell r="BB48" t="str">
            <v>전 7-8</v>
          </cell>
        </row>
        <row r="49">
          <cell r="A49">
            <v>28</v>
          </cell>
          <cell r="B49" t="str">
            <v>전선</v>
          </cell>
          <cell r="C49" t="str">
            <v>HIV 1.2㎜</v>
          </cell>
          <cell r="D49">
            <v>1.05</v>
          </cell>
          <cell r="E49" t="str">
            <v>m</v>
          </cell>
          <cell r="F49">
            <v>50</v>
          </cell>
          <cell r="G49">
            <v>531</v>
          </cell>
          <cell r="I49">
            <v>480</v>
          </cell>
          <cell r="J49">
            <v>36</v>
          </cell>
          <cell r="K49">
            <v>37</v>
          </cell>
          <cell r="M49">
            <v>14</v>
          </cell>
          <cell r="AM49">
            <v>1</v>
          </cell>
          <cell r="AN49">
            <v>0.01</v>
          </cell>
          <cell r="AO49">
            <v>1</v>
          </cell>
          <cell r="AP49" t="str">
            <v>내선전공</v>
          </cell>
          <cell r="AQ49">
            <v>0.01</v>
          </cell>
          <cell r="BB49" t="str">
            <v>전 7-8</v>
          </cell>
        </row>
        <row r="50">
          <cell r="A50">
            <v>29</v>
          </cell>
          <cell r="B50" t="str">
            <v>전선</v>
          </cell>
          <cell r="C50" t="str">
            <v>HIV 1.6㎜</v>
          </cell>
          <cell r="D50">
            <v>1.05</v>
          </cell>
          <cell r="E50" t="str">
            <v>m</v>
          </cell>
          <cell r="F50">
            <v>50</v>
          </cell>
          <cell r="G50">
            <v>554</v>
          </cell>
          <cell r="I50">
            <v>480</v>
          </cell>
          <cell r="J50">
            <v>58</v>
          </cell>
          <cell r="K50">
            <v>60</v>
          </cell>
          <cell r="M50">
            <v>14</v>
          </cell>
          <cell r="AM50">
            <v>1</v>
          </cell>
          <cell r="AN50">
            <v>0.01</v>
          </cell>
          <cell r="AO50">
            <v>1</v>
          </cell>
          <cell r="AP50" t="str">
            <v>내선전공</v>
          </cell>
          <cell r="AQ50">
            <v>0.01</v>
          </cell>
          <cell r="BB50" t="str">
            <v>전 7-8</v>
          </cell>
        </row>
        <row r="51">
          <cell r="A51">
            <v>30</v>
          </cell>
          <cell r="B51" t="str">
            <v>전선</v>
          </cell>
          <cell r="C51" t="str">
            <v>HIV 2㎜</v>
          </cell>
          <cell r="D51">
            <v>1.05</v>
          </cell>
          <cell r="E51" t="str">
            <v>m</v>
          </cell>
          <cell r="F51">
            <v>50</v>
          </cell>
          <cell r="G51">
            <v>583</v>
          </cell>
          <cell r="I51">
            <v>480</v>
          </cell>
          <cell r="J51">
            <v>85</v>
          </cell>
          <cell r="K51">
            <v>89</v>
          </cell>
          <cell r="M51">
            <v>14</v>
          </cell>
          <cell r="AM51">
            <v>1</v>
          </cell>
          <cell r="AN51">
            <v>0.01</v>
          </cell>
          <cell r="AO51">
            <v>1</v>
          </cell>
          <cell r="AP51" t="str">
            <v>내선전공</v>
          </cell>
          <cell r="AQ51">
            <v>0.01</v>
          </cell>
          <cell r="BB51" t="str">
            <v>전 7-8</v>
          </cell>
        </row>
        <row r="52">
          <cell r="A52">
            <v>31</v>
          </cell>
          <cell r="B52" t="str">
            <v>케이블</v>
          </cell>
          <cell r="C52" t="str">
            <v>FR-3 10C/1.6㎟</v>
          </cell>
          <cell r="D52">
            <v>1.05</v>
          </cell>
          <cell r="E52" t="str">
            <v>m</v>
          </cell>
          <cell r="F52">
            <v>50</v>
          </cell>
          <cell r="G52">
            <v>4916</v>
          </cell>
          <cell r="I52">
            <v>2944</v>
          </cell>
          <cell r="J52">
            <v>1795</v>
          </cell>
          <cell r="K52">
            <v>1884</v>
          </cell>
          <cell r="M52">
            <v>88</v>
          </cell>
          <cell r="AM52">
            <v>1</v>
          </cell>
          <cell r="AN52">
            <v>4.8000000000000001E-2</v>
          </cell>
          <cell r="AO52">
            <v>1</v>
          </cell>
          <cell r="AP52" t="str">
            <v>저압케이블공</v>
          </cell>
          <cell r="AQ52">
            <v>4.8000000000000001E-2</v>
          </cell>
          <cell r="BB52" t="str">
            <v>전 7-10</v>
          </cell>
        </row>
        <row r="53">
          <cell r="A53">
            <v>32</v>
          </cell>
          <cell r="B53" t="str">
            <v>케이블</v>
          </cell>
          <cell r="C53" t="str">
            <v>FR-3 7C/2㎟</v>
          </cell>
          <cell r="D53">
            <v>1.05</v>
          </cell>
          <cell r="E53" t="str">
            <v>m</v>
          </cell>
          <cell r="F53">
            <v>50</v>
          </cell>
          <cell r="G53">
            <v>4535</v>
          </cell>
          <cell r="I53">
            <v>2944</v>
          </cell>
          <cell r="J53">
            <v>1432</v>
          </cell>
          <cell r="K53">
            <v>1503</v>
          </cell>
          <cell r="M53">
            <v>88</v>
          </cell>
          <cell r="AM53">
            <v>1</v>
          </cell>
          <cell r="AN53">
            <v>4.8000000000000001E-2</v>
          </cell>
          <cell r="AO53">
            <v>1</v>
          </cell>
          <cell r="AP53" t="str">
            <v>저압케이블공</v>
          </cell>
          <cell r="AQ53">
            <v>4.8000000000000001E-2</v>
          </cell>
          <cell r="BB53" t="str">
            <v>전 7-10</v>
          </cell>
        </row>
        <row r="54">
          <cell r="A54">
            <v>33</v>
          </cell>
          <cell r="B54" t="str">
            <v>케이블</v>
          </cell>
          <cell r="C54" t="str">
            <v>CV 600V 1C/3.5㎟</v>
          </cell>
          <cell r="D54">
            <v>1.03</v>
          </cell>
          <cell r="E54" t="str">
            <v>m</v>
          </cell>
          <cell r="F54">
            <v>50</v>
          </cell>
          <cell r="G54">
            <v>881</v>
          </cell>
          <cell r="I54">
            <v>674</v>
          </cell>
          <cell r="J54">
            <v>182</v>
          </cell>
          <cell r="K54">
            <v>187</v>
          </cell>
          <cell r="M54">
            <v>20</v>
          </cell>
          <cell r="AM54">
            <v>1</v>
          </cell>
          <cell r="AN54">
            <v>1.0999999999999999E-2</v>
          </cell>
          <cell r="AO54">
            <v>1</v>
          </cell>
          <cell r="AP54" t="str">
            <v>저압케이블공</v>
          </cell>
          <cell r="AQ54">
            <v>1.0999999999999999E-2</v>
          </cell>
          <cell r="BB54" t="str">
            <v>전 7-10</v>
          </cell>
        </row>
        <row r="55">
          <cell r="A55">
            <v>34</v>
          </cell>
          <cell r="B55" t="str">
            <v>케이블</v>
          </cell>
          <cell r="C55" t="str">
            <v>CV 600V 1C/5.5㎟</v>
          </cell>
          <cell r="D55">
            <v>1.03</v>
          </cell>
          <cell r="E55" t="str">
            <v>m</v>
          </cell>
          <cell r="F55">
            <v>50</v>
          </cell>
          <cell r="G55">
            <v>1095</v>
          </cell>
          <cell r="I55">
            <v>797</v>
          </cell>
          <cell r="J55">
            <v>267</v>
          </cell>
          <cell r="K55">
            <v>275</v>
          </cell>
          <cell r="M55">
            <v>23</v>
          </cell>
          <cell r="AM55">
            <v>1</v>
          </cell>
          <cell r="AN55">
            <v>1.2999999999999999E-2</v>
          </cell>
          <cell r="AO55">
            <v>1</v>
          </cell>
          <cell r="AP55" t="str">
            <v>저압케이블공</v>
          </cell>
          <cell r="AQ55">
            <v>1.2999999999999999E-2</v>
          </cell>
          <cell r="BB55" t="str">
            <v>전 7-10</v>
          </cell>
        </row>
        <row r="56">
          <cell r="A56">
            <v>35</v>
          </cell>
          <cell r="B56" t="str">
            <v>케이블</v>
          </cell>
          <cell r="C56" t="str">
            <v>CV 600V 1C/8㎟</v>
          </cell>
          <cell r="D56">
            <v>1.03</v>
          </cell>
          <cell r="E56" t="str">
            <v>m</v>
          </cell>
          <cell r="F56">
            <v>50</v>
          </cell>
          <cell r="G56">
            <v>1219</v>
          </cell>
          <cell r="I56">
            <v>858</v>
          </cell>
          <cell r="J56">
            <v>327</v>
          </cell>
          <cell r="K56">
            <v>336</v>
          </cell>
          <cell r="M56">
            <v>25</v>
          </cell>
          <cell r="AM56">
            <v>1</v>
          </cell>
          <cell r="AN56">
            <v>1.4E-2</v>
          </cell>
          <cell r="AO56">
            <v>1</v>
          </cell>
          <cell r="AP56" t="str">
            <v>저압케이블공</v>
          </cell>
          <cell r="AQ56">
            <v>1.4E-2</v>
          </cell>
          <cell r="BB56" t="str">
            <v>전 7-10</v>
          </cell>
        </row>
        <row r="57">
          <cell r="A57">
            <v>36</v>
          </cell>
          <cell r="B57" t="str">
            <v>케이블</v>
          </cell>
          <cell r="C57" t="str">
            <v>CV 600V 1C/14㎟</v>
          </cell>
          <cell r="D57">
            <v>1.03</v>
          </cell>
          <cell r="E57" t="str">
            <v>m</v>
          </cell>
          <cell r="F57">
            <v>50</v>
          </cell>
          <cell r="G57">
            <v>1854</v>
          </cell>
          <cell r="I57">
            <v>1226</v>
          </cell>
          <cell r="J57">
            <v>575</v>
          </cell>
          <cell r="K57">
            <v>592</v>
          </cell>
          <cell r="M57">
            <v>36</v>
          </cell>
          <cell r="AM57">
            <v>1</v>
          </cell>
          <cell r="AN57">
            <v>0.02</v>
          </cell>
          <cell r="AO57">
            <v>1</v>
          </cell>
          <cell r="AP57" t="str">
            <v>저압케이블공</v>
          </cell>
          <cell r="AQ57">
            <v>0.02</v>
          </cell>
          <cell r="BB57" t="str">
            <v>전 7-9</v>
          </cell>
        </row>
        <row r="58">
          <cell r="A58">
            <v>37</v>
          </cell>
          <cell r="B58" t="str">
            <v>케이블</v>
          </cell>
          <cell r="C58" t="str">
            <v>CV 600V 1C/22㎟</v>
          </cell>
          <cell r="D58">
            <v>1.03</v>
          </cell>
          <cell r="E58" t="str">
            <v>m</v>
          </cell>
          <cell r="F58">
            <v>50</v>
          </cell>
          <cell r="G58">
            <v>2460</v>
          </cell>
          <cell r="I58">
            <v>1594</v>
          </cell>
          <cell r="J58">
            <v>796</v>
          </cell>
          <cell r="K58">
            <v>819</v>
          </cell>
          <cell r="M58">
            <v>47</v>
          </cell>
          <cell r="AM58">
            <v>1</v>
          </cell>
          <cell r="AN58">
            <v>2.5999999999999999E-2</v>
          </cell>
          <cell r="AO58">
            <v>1</v>
          </cell>
          <cell r="AP58" t="str">
            <v>저압케이블공</v>
          </cell>
          <cell r="AQ58">
            <v>2.5999999999999999E-2</v>
          </cell>
          <cell r="BB58" t="str">
            <v>전 7-9</v>
          </cell>
        </row>
        <row r="59">
          <cell r="A59">
            <v>38</v>
          </cell>
          <cell r="B59" t="str">
            <v>케이블</v>
          </cell>
          <cell r="C59" t="str">
            <v>CV 600V 1C/38㎟</v>
          </cell>
          <cell r="D59">
            <v>1.03</v>
          </cell>
          <cell r="E59" t="str">
            <v>m</v>
          </cell>
          <cell r="F59">
            <v>50</v>
          </cell>
          <cell r="G59">
            <v>3537</v>
          </cell>
          <cell r="I59">
            <v>2208</v>
          </cell>
          <cell r="J59">
            <v>1227</v>
          </cell>
          <cell r="K59">
            <v>1263</v>
          </cell>
          <cell r="M59">
            <v>66</v>
          </cell>
          <cell r="AM59">
            <v>1</v>
          </cell>
          <cell r="AN59">
            <v>3.5999999999999997E-2</v>
          </cell>
          <cell r="AO59">
            <v>1</v>
          </cell>
          <cell r="AP59" t="str">
            <v>저압케이블공</v>
          </cell>
          <cell r="AQ59">
            <v>3.5999999999999997E-2</v>
          </cell>
          <cell r="BB59" t="str">
            <v>전 7-9</v>
          </cell>
        </row>
        <row r="60">
          <cell r="A60">
            <v>39</v>
          </cell>
          <cell r="B60" t="str">
            <v>케이블</v>
          </cell>
          <cell r="C60" t="str">
            <v>CV 600V 1C/60㎟</v>
          </cell>
          <cell r="D60">
            <v>1.03</v>
          </cell>
          <cell r="E60" t="str">
            <v>m</v>
          </cell>
          <cell r="F60">
            <v>50</v>
          </cell>
          <cell r="G60">
            <v>5073</v>
          </cell>
          <cell r="I60">
            <v>3005</v>
          </cell>
          <cell r="J60">
            <v>1921</v>
          </cell>
          <cell r="K60">
            <v>1978</v>
          </cell>
          <cell r="M60">
            <v>90</v>
          </cell>
          <cell r="AM60">
            <v>1</v>
          </cell>
          <cell r="AN60">
            <v>4.9000000000000002E-2</v>
          </cell>
          <cell r="AO60">
            <v>1</v>
          </cell>
          <cell r="AP60" t="str">
            <v>저압케이블공</v>
          </cell>
          <cell r="AQ60">
            <v>4.9000000000000002E-2</v>
          </cell>
          <cell r="BB60" t="str">
            <v>전 7-9</v>
          </cell>
        </row>
        <row r="61">
          <cell r="A61">
            <v>40</v>
          </cell>
          <cell r="B61" t="str">
            <v>케이블</v>
          </cell>
          <cell r="C61" t="str">
            <v>CV 600V 1C/80㎟</v>
          </cell>
          <cell r="D61">
            <v>1.03</v>
          </cell>
          <cell r="E61" t="str">
            <v>m</v>
          </cell>
          <cell r="F61">
            <v>50</v>
          </cell>
          <cell r="G61">
            <v>6463</v>
          </cell>
          <cell r="I61">
            <v>3680</v>
          </cell>
          <cell r="J61">
            <v>2596</v>
          </cell>
          <cell r="K61">
            <v>2673</v>
          </cell>
          <cell r="M61">
            <v>110</v>
          </cell>
          <cell r="AM61">
            <v>1</v>
          </cell>
          <cell r="AN61">
            <v>0.06</v>
          </cell>
          <cell r="AO61">
            <v>1</v>
          </cell>
          <cell r="AP61" t="str">
            <v>저압케이블공</v>
          </cell>
          <cell r="AQ61">
            <v>0.06</v>
          </cell>
          <cell r="BB61" t="str">
            <v>전 7-9</v>
          </cell>
        </row>
        <row r="62">
          <cell r="A62">
            <v>41</v>
          </cell>
          <cell r="B62" t="str">
            <v>케이블</v>
          </cell>
          <cell r="C62" t="str">
            <v>CV 600V 1C/100㎟</v>
          </cell>
          <cell r="D62">
            <v>1.03</v>
          </cell>
          <cell r="E62" t="str">
            <v>m</v>
          </cell>
          <cell r="F62">
            <v>50</v>
          </cell>
          <cell r="G62">
            <v>7562</v>
          </cell>
          <cell r="I62">
            <v>4355</v>
          </cell>
          <cell r="J62">
            <v>2988</v>
          </cell>
          <cell r="K62">
            <v>3077</v>
          </cell>
          <cell r="M62">
            <v>130</v>
          </cell>
          <cell r="AM62">
            <v>1</v>
          </cell>
          <cell r="AN62">
            <v>7.0999999999999994E-2</v>
          </cell>
          <cell r="AO62">
            <v>1</v>
          </cell>
          <cell r="AP62" t="str">
            <v>저압케이블공</v>
          </cell>
          <cell r="AQ62">
            <v>7.0999999999999994E-2</v>
          </cell>
          <cell r="BB62" t="str">
            <v>전 7-9</v>
          </cell>
        </row>
        <row r="63">
          <cell r="A63">
            <v>42</v>
          </cell>
          <cell r="B63" t="str">
            <v>케이블</v>
          </cell>
          <cell r="C63" t="str">
            <v>CV 600V 1C/125㎟</v>
          </cell>
          <cell r="D63">
            <v>1.03</v>
          </cell>
          <cell r="E63" t="str">
            <v>m</v>
          </cell>
          <cell r="F63">
            <v>50</v>
          </cell>
          <cell r="G63">
            <v>9221</v>
          </cell>
          <cell r="I63">
            <v>5152</v>
          </cell>
          <cell r="J63">
            <v>3801</v>
          </cell>
          <cell r="K63">
            <v>3915</v>
          </cell>
          <cell r="M63">
            <v>154</v>
          </cell>
          <cell r="AM63">
            <v>1</v>
          </cell>
          <cell r="AN63">
            <v>8.4000000000000005E-2</v>
          </cell>
          <cell r="AO63">
            <v>1</v>
          </cell>
          <cell r="AP63" t="str">
            <v>저압케이블공</v>
          </cell>
          <cell r="AQ63">
            <v>8.4000000000000005E-2</v>
          </cell>
          <cell r="BB63" t="str">
            <v>전 7-9</v>
          </cell>
        </row>
        <row r="64">
          <cell r="A64">
            <v>43</v>
          </cell>
          <cell r="B64" t="str">
            <v>케이블</v>
          </cell>
          <cell r="C64" t="str">
            <v>CV 600V 1C/150㎟</v>
          </cell>
          <cell r="D64">
            <v>1.03</v>
          </cell>
          <cell r="E64" t="str">
            <v>m</v>
          </cell>
          <cell r="F64">
            <v>50</v>
          </cell>
          <cell r="G64">
            <v>10614</v>
          </cell>
          <cell r="I64">
            <v>5950</v>
          </cell>
          <cell r="J64">
            <v>4356</v>
          </cell>
          <cell r="K64">
            <v>4486</v>
          </cell>
          <cell r="M64">
            <v>178</v>
          </cell>
          <cell r="AM64">
            <v>1</v>
          </cell>
          <cell r="AN64">
            <v>9.7000000000000003E-2</v>
          </cell>
          <cell r="AO64">
            <v>1</v>
          </cell>
          <cell r="AP64" t="str">
            <v>저압케이블공</v>
          </cell>
          <cell r="AQ64">
            <v>9.7000000000000003E-2</v>
          </cell>
          <cell r="BB64" t="str">
            <v>전 7-9</v>
          </cell>
        </row>
        <row r="65">
          <cell r="A65">
            <v>44</v>
          </cell>
          <cell r="B65" t="str">
            <v>케이블</v>
          </cell>
          <cell r="C65" t="str">
            <v>CV 600V 1C/200㎟</v>
          </cell>
          <cell r="D65">
            <v>1.03</v>
          </cell>
          <cell r="E65" t="str">
            <v>m</v>
          </cell>
          <cell r="F65">
            <v>50</v>
          </cell>
          <cell r="G65">
            <v>14445</v>
          </cell>
          <cell r="I65">
            <v>7177</v>
          </cell>
          <cell r="J65">
            <v>6848</v>
          </cell>
          <cell r="K65">
            <v>7053</v>
          </cell>
          <cell r="M65">
            <v>215</v>
          </cell>
          <cell r="AM65">
            <v>1</v>
          </cell>
          <cell r="AN65">
            <v>0.11700000000000001</v>
          </cell>
          <cell r="AO65">
            <v>1</v>
          </cell>
          <cell r="AP65" t="str">
            <v>저압케이블공</v>
          </cell>
          <cell r="AQ65">
            <v>0.11700000000000001</v>
          </cell>
          <cell r="BB65" t="str">
            <v>전 7-9</v>
          </cell>
        </row>
        <row r="66">
          <cell r="A66">
            <v>45</v>
          </cell>
          <cell r="B66" t="str">
            <v>케이블</v>
          </cell>
          <cell r="C66" t="str">
            <v>CV 600V 1C/250㎟</v>
          </cell>
          <cell r="D66">
            <v>1.03</v>
          </cell>
          <cell r="E66" t="str">
            <v>m</v>
          </cell>
          <cell r="F66">
            <v>50</v>
          </cell>
          <cell r="G66">
            <v>17155</v>
          </cell>
          <cell r="I66">
            <v>8710</v>
          </cell>
          <cell r="J66">
            <v>7946</v>
          </cell>
          <cell r="K66">
            <v>8184</v>
          </cell>
          <cell r="M66">
            <v>261</v>
          </cell>
          <cell r="AM66">
            <v>1</v>
          </cell>
          <cell r="AN66">
            <v>0.14199999999999999</v>
          </cell>
          <cell r="AO66">
            <v>1</v>
          </cell>
          <cell r="AP66" t="str">
            <v>저압케이블공</v>
          </cell>
          <cell r="AQ66">
            <v>0.14199999999999999</v>
          </cell>
          <cell r="BB66" t="str">
            <v>전 7-9</v>
          </cell>
        </row>
        <row r="67">
          <cell r="A67">
            <v>46</v>
          </cell>
          <cell r="B67" t="str">
            <v>케이블</v>
          </cell>
          <cell r="C67" t="str">
            <v>CV 600V 1C/325㎟</v>
          </cell>
          <cell r="D67">
            <v>1.03</v>
          </cell>
          <cell r="E67" t="str">
            <v>m</v>
          </cell>
          <cell r="F67">
            <v>50</v>
          </cell>
          <cell r="G67">
            <v>20688</v>
          </cell>
          <cell r="I67">
            <v>10550</v>
          </cell>
          <cell r="J67">
            <v>9536</v>
          </cell>
          <cell r="K67">
            <v>9822</v>
          </cell>
          <cell r="M67">
            <v>316</v>
          </cell>
          <cell r="AM67">
            <v>1</v>
          </cell>
          <cell r="AN67">
            <v>0.17199999999999999</v>
          </cell>
          <cell r="AO67">
            <v>1</v>
          </cell>
          <cell r="AP67" t="str">
            <v>저압케이블공</v>
          </cell>
          <cell r="AQ67">
            <v>0.17199999999999999</v>
          </cell>
          <cell r="BB67" t="str">
            <v>전 7-9</v>
          </cell>
        </row>
        <row r="68">
          <cell r="A68">
            <v>47</v>
          </cell>
          <cell r="B68" t="str">
            <v>케이블</v>
          </cell>
          <cell r="C68" t="str">
            <v>CV 600V 1C/400㎟</v>
          </cell>
          <cell r="D68">
            <v>1.03</v>
          </cell>
          <cell r="E68" t="str">
            <v>m</v>
          </cell>
          <cell r="F68">
            <v>50</v>
          </cell>
          <cell r="G68">
            <v>24673</v>
          </cell>
          <cell r="I68">
            <v>12575</v>
          </cell>
          <cell r="J68">
            <v>11380</v>
          </cell>
          <cell r="K68">
            <v>11721</v>
          </cell>
          <cell r="M68">
            <v>377</v>
          </cell>
          <cell r="AM68">
            <v>1</v>
          </cell>
          <cell r="AN68">
            <v>0.20499999999999999</v>
          </cell>
          <cell r="AO68">
            <v>1</v>
          </cell>
          <cell r="AP68" t="str">
            <v>저압케이블공</v>
          </cell>
          <cell r="AQ68">
            <v>0.20499999999999999</v>
          </cell>
          <cell r="BB68" t="str">
            <v>전 7-9</v>
          </cell>
        </row>
        <row r="69">
          <cell r="A69">
            <v>48</v>
          </cell>
          <cell r="B69" t="str">
            <v>케이블</v>
          </cell>
          <cell r="C69" t="str">
            <v>CV 600V 1C/500㎟</v>
          </cell>
          <cell r="D69">
            <v>1.03</v>
          </cell>
          <cell r="E69" t="str">
            <v>m</v>
          </cell>
          <cell r="F69">
            <v>50</v>
          </cell>
          <cell r="G69">
            <v>29837</v>
          </cell>
          <cell r="I69">
            <v>14722</v>
          </cell>
          <cell r="J69">
            <v>14247</v>
          </cell>
          <cell r="K69">
            <v>14674</v>
          </cell>
          <cell r="M69">
            <v>441</v>
          </cell>
          <cell r="AM69">
            <v>1</v>
          </cell>
          <cell r="AN69">
            <v>0.24</v>
          </cell>
          <cell r="AO69">
            <v>1</v>
          </cell>
          <cell r="AP69" t="str">
            <v>저압케이블공</v>
          </cell>
          <cell r="AQ69">
            <v>0.24</v>
          </cell>
          <cell r="BB69" t="str">
            <v>전 7-9</v>
          </cell>
        </row>
        <row r="70">
          <cell r="A70">
            <v>49</v>
          </cell>
          <cell r="B70" t="str">
            <v>케이블</v>
          </cell>
          <cell r="C70" t="str">
            <v>CV 600V 2C/2㎟</v>
          </cell>
          <cell r="D70">
            <v>1.03</v>
          </cell>
          <cell r="E70" t="str">
            <v>m</v>
          </cell>
          <cell r="F70">
            <v>50</v>
          </cell>
          <cell r="G70">
            <v>1250</v>
          </cell>
          <cell r="I70">
            <v>858</v>
          </cell>
          <cell r="J70">
            <v>357</v>
          </cell>
          <cell r="K70">
            <v>367</v>
          </cell>
          <cell r="M70">
            <v>25</v>
          </cell>
          <cell r="AM70">
            <v>1</v>
          </cell>
          <cell r="AN70">
            <v>1.4E-2</v>
          </cell>
          <cell r="AO70">
            <v>1</v>
          </cell>
          <cell r="AP70" t="str">
            <v>저압케이블공</v>
          </cell>
          <cell r="AQ70">
            <v>1.4E-2</v>
          </cell>
          <cell r="BB70" t="str">
            <v>전 7-10</v>
          </cell>
        </row>
        <row r="71">
          <cell r="A71">
            <v>50</v>
          </cell>
          <cell r="B71" t="str">
            <v>케이블</v>
          </cell>
          <cell r="C71" t="str">
            <v>CV 600V 2C/3.5㎟</v>
          </cell>
          <cell r="D71">
            <v>1.03</v>
          </cell>
          <cell r="E71" t="str">
            <v>m</v>
          </cell>
          <cell r="F71">
            <v>50</v>
          </cell>
          <cell r="G71">
            <v>1479</v>
          </cell>
          <cell r="I71">
            <v>981</v>
          </cell>
          <cell r="J71">
            <v>456</v>
          </cell>
          <cell r="K71">
            <v>469</v>
          </cell>
          <cell r="M71">
            <v>29</v>
          </cell>
          <cell r="AM71">
            <v>1</v>
          </cell>
          <cell r="AN71">
            <v>1.6E-2</v>
          </cell>
          <cell r="AO71">
            <v>1</v>
          </cell>
          <cell r="AP71" t="str">
            <v>저압케이블공</v>
          </cell>
          <cell r="AQ71">
            <v>1.6E-2</v>
          </cell>
          <cell r="BB71" t="str">
            <v>전 7-10</v>
          </cell>
        </row>
        <row r="72">
          <cell r="A72">
            <v>51</v>
          </cell>
          <cell r="B72" t="str">
            <v>케이블</v>
          </cell>
          <cell r="C72" t="str">
            <v>CV 600V 2C/5.5㎟</v>
          </cell>
          <cell r="D72">
            <v>1.03</v>
          </cell>
          <cell r="E72" t="str">
            <v>m</v>
          </cell>
          <cell r="F72">
            <v>50</v>
          </cell>
          <cell r="G72">
            <v>1763</v>
          </cell>
          <cell r="I72">
            <v>1104</v>
          </cell>
          <cell r="J72">
            <v>608</v>
          </cell>
          <cell r="K72">
            <v>626</v>
          </cell>
          <cell r="M72">
            <v>33</v>
          </cell>
          <cell r="AM72">
            <v>1</v>
          </cell>
          <cell r="AN72">
            <v>1.7999999999999999E-2</v>
          </cell>
          <cell r="AO72">
            <v>1</v>
          </cell>
          <cell r="AP72" t="str">
            <v>저압케이블공</v>
          </cell>
          <cell r="AQ72">
            <v>1.7999999999999999E-2</v>
          </cell>
          <cell r="BB72" t="str">
            <v>전 7-10</v>
          </cell>
        </row>
        <row r="73">
          <cell r="A73">
            <v>52</v>
          </cell>
          <cell r="B73" t="str">
            <v>케이블</v>
          </cell>
          <cell r="C73" t="str">
            <v>CV 600V 2C/8㎟</v>
          </cell>
          <cell r="D73">
            <v>1.03</v>
          </cell>
          <cell r="E73" t="str">
            <v>m</v>
          </cell>
          <cell r="F73">
            <v>50</v>
          </cell>
          <cell r="G73">
            <v>2052</v>
          </cell>
          <cell r="I73">
            <v>1226</v>
          </cell>
          <cell r="J73">
            <v>767</v>
          </cell>
          <cell r="K73">
            <v>790</v>
          </cell>
          <cell r="M73">
            <v>36</v>
          </cell>
          <cell r="AM73">
            <v>1</v>
          </cell>
          <cell r="AN73">
            <v>0.02</v>
          </cell>
          <cell r="AO73">
            <v>1</v>
          </cell>
          <cell r="AP73" t="str">
            <v>저압케이블공</v>
          </cell>
          <cell r="AQ73">
            <v>0.02</v>
          </cell>
          <cell r="BB73" t="str">
            <v>전 7-10</v>
          </cell>
        </row>
        <row r="74">
          <cell r="A74">
            <v>53</v>
          </cell>
          <cell r="B74" t="str">
            <v>케이블</v>
          </cell>
          <cell r="C74" t="str">
            <v>CV 600V 2C/14㎟</v>
          </cell>
          <cell r="D74">
            <v>1.03</v>
          </cell>
          <cell r="E74" t="str">
            <v>m</v>
          </cell>
          <cell r="F74">
            <v>50</v>
          </cell>
          <cell r="G74">
            <v>3888</v>
          </cell>
          <cell r="I74">
            <v>2404</v>
          </cell>
          <cell r="J74">
            <v>1371</v>
          </cell>
          <cell r="K74">
            <v>1412</v>
          </cell>
          <cell r="M74">
            <v>72</v>
          </cell>
          <cell r="AM74">
            <v>1</v>
          </cell>
          <cell r="AN74">
            <v>2.7999999999999997E-2</v>
          </cell>
          <cell r="AO74">
            <v>1.4</v>
          </cell>
          <cell r="AP74" t="str">
            <v>저압케이블공</v>
          </cell>
          <cell r="AQ74">
            <v>2.7999999999999997E-2</v>
          </cell>
          <cell r="BB74" t="str">
            <v>전 7-9</v>
          </cell>
        </row>
        <row r="75">
          <cell r="A75">
            <v>54</v>
          </cell>
          <cell r="B75" t="str">
            <v>케이블</v>
          </cell>
          <cell r="C75" t="str">
            <v>CV 600V 2C/22㎟</v>
          </cell>
          <cell r="D75">
            <v>1.03</v>
          </cell>
          <cell r="E75" t="str">
            <v>m</v>
          </cell>
          <cell r="F75">
            <v>50</v>
          </cell>
          <cell r="G75">
            <v>5087</v>
          </cell>
          <cell r="I75">
            <v>3126</v>
          </cell>
          <cell r="J75">
            <v>1814</v>
          </cell>
          <cell r="K75">
            <v>1868</v>
          </cell>
          <cell r="M75">
            <v>93</v>
          </cell>
          <cell r="AM75">
            <v>1</v>
          </cell>
          <cell r="AN75">
            <v>3.6399999999999995E-2</v>
          </cell>
          <cell r="AO75">
            <v>1.4</v>
          </cell>
          <cell r="AP75" t="str">
            <v>저압케이블공</v>
          </cell>
          <cell r="AQ75">
            <v>3.6399999999999995E-2</v>
          </cell>
          <cell r="BB75" t="str">
            <v>전 7-9</v>
          </cell>
        </row>
        <row r="76">
          <cell r="A76">
            <v>55</v>
          </cell>
          <cell r="B76" t="str">
            <v>케이블</v>
          </cell>
          <cell r="C76" t="str">
            <v>CV 600V 2C/38㎟</v>
          </cell>
          <cell r="D76">
            <v>1.03</v>
          </cell>
          <cell r="E76" t="str">
            <v>m</v>
          </cell>
          <cell r="F76">
            <v>50</v>
          </cell>
          <cell r="G76">
            <v>7334</v>
          </cell>
          <cell r="I76">
            <v>4328</v>
          </cell>
          <cell r="J76">
            <v>2794</v>
          </cell>
          <cell r="K76">
            <v>2877</v>
          </cell>
          <cell r="M76">
            <v>129</v>
          </cell>
          <cell r="AM76">
            <v>1</v>
          </cell>
          <cell r="AN76">
            <v>5.0399999999999993E-2</v>
          </cell>
          <cell r="AO76">
            <v>1.4</v>
          </cell>
          <cell r="AP76" t="str">
            <v>저압케이블공</v>
          </cell>
          <cell r="AQ76">
            <v>5.0399999999999993E-2</v>
          </cell>
          <cell r="BB76" t="str">
            <v>전 7-9</v>
          </cell>
        </row>
        <row r="77">
          <cell r="A77">
            <v>56</v>
          </cell>
          <cell r="B77" t="str">
            <v>케이블</v>
          </cell>
          <cell r="C77" t="str">
            <v>CV 600V 2C/60㎟</v>
          </cell>
          <cell r="D77">
            <v>1.03</v>
          </cell>
          <cell r="E77" t="str">
            <v>m</v>
          </cell>
          <cell r="F77">
            <v>50</v>
          </cell>
          <cell r="G77">
            <v>11060</v>
          </cell>
          <cell r="I77">
            <v>5891</v>
          </cell>
          <cell r="J77">
            <v>4848</v>
          </cell>
          <cell r="K77">
            <v>4993</v>
          </cell>
          <cell r="M77">
            <v>176</v>
          </cell>
          <cell r="AM77">
            <v>1</v>
          </cell>
          <cell r="AN77">
            <v>6.8599999999999994E-2</v>
          </cell>
          <cell r="AO77">
            <v>1.4</v>
          </cell>
          <cell r="AP77" t="str">
            <v>저압케이블공</v>
          </cell>
          <cell r="AQ77">
            <v>6.8599999999999994E-2</v>
          </cell>
          <cell r="BB77" t="str">
            <v>전 7-9</v>
          </cell>
        </row>
        <row r="78">
          <cell r="A78">
            <v>57</v>
          </cell>
          <cell r="B78" t="str">
            <v>케이블</v>
          </cell>
          <cell r="C78" t="str">
            <v>CV 600V 3C/3.5㎟</v>
          </cell>
          <cell r="D78">
            <v>1.03</v>
          </cell>
          <cell r="E78" t="str">
            <v>m</v>
          </cell>
          <cell r="F78">
            <v>50</v>
          </cell>
          <cell r="G78">
            <v>1953</v>
          </cell>
          <cell r="I78">
            <v>1349</v>
          </cell>
          <cell r="J78">
            <v>548</v>
          </cell>
          <cell r="K78">
            <v>564</v>
          </cell>
          <cell r="M78">
            <v>40</v>
          </cell>
          <cell r="AM78">
            <v>1</v>
          </cell>
          <cell r="AN78">
            <v>2.1999999999999999E-2</v>
          </cell>
          <cell r="AO78">
            <v>1</v>
          </cell>
          <cell r="AP78" t="str">
            <v>저압케이블공</v>
          </cell>
          <cell r="AQ78">
            <v>2.1999999999999999E-2</v>
          </cell>
          <cell r="BB78" t="str">
            <v>전 7-10</v>
          </cell>
        </row>
        <row r="79">
          <cell r="A79">
            <v>58</v>
          </cell>
          <cell r="B79" t="str">
            <v>케이블</v>
          </cell>
          <cell r="C79" t="str">
            <v>CV 600V 3C/5.5㎟</v>
          </cell>
          <cell r="D79">
            <v>1.03</v>
          </cell>
          <cell r="E79" t="str">
            <v>m</v>
          </cell>
          <cell r="F79">
            <v>50</v>
          </cell>
          <cell r="G79">
            <v>2424</v>
          </cell>
          <cell r="I79">
            <v>1594</v>
          </cell>
          <cell r="J79">
            <v>761</v>
          </cell>
          <cell r="K79">
            <v>783</v>
          </cell>
          <cell r="M79">
            <v>47</v>
          </cell>
          <cell r="AM79">
            <v>1</v>
          </cell>
          <cell r="AN79">
            <v>2.5999999999999999E-2</v>
          </cell>
          <cell r="AO79">
            <v>1</v>
          </cell>
          <cell r="AP79" t="str">
            <v>저압케이블공</v>
          </cell>
          <cell r="AQ79">
            <v>2.5999999999999999E-2</v>
          </cell>
          <cell r="BB79" t="str">
            <v>전 7-10</v>
          </cell>
        </row>
        <row r="80">
          <cell r="A80">
            <v>59</v>
          </cell>
          <cell r="B80" t="str">
            <v>케이블</v>
          </cell>
          <cell r="C80" t="str">
            <v>CV 600V 3C/8㎟</v>
          </cell>
          <cell r="D80">
            <v>1.03</v>
          </cell>
          <cell r="E80" t="str">
            <v>m</v>
          </cell>
          <cell r="F80">
            <v>50</v>
          </cell>
          <cell r="G80">
            <v>2827</v>
          </cell>
          <cell r="I80">
            <v>1778</v>
          </cell>
          <cell r="J80">
            <v>967</v>
          </cell>
          <cell r="K80">
            <v>996</v>
          </cell>
          <cell r="M80">
            <v>53</v>
          </cell>
          <cell r="AM80">
            <v>1</v>
          </cell>
          <cell r="AN80">
            <v>2.9000000000000001E-2</v>
          </cell>
          <cell r="AO80">
            <v>1</v>
          </cell>
          <cell r="AP80" t="str">
            <v>저압케이블공</v>
          </cell>
          <cell r="AQ80">
            <v>2.9000000000000001E-2</v>
          </cell>
          <cell r="BB80" t="str">
            <v>전 7-10</v>
          </cell>
        </row>
        <row r="81">
          <cell r="A81">
            <v>60</v>
          </cell>
          <cell r="B81" t="str">
            <v>케이블</v>
          </cell>
          <cell r="C81" t="str">
            <v>CV 600V 3C/14㎟</v>
          </cell>
          <cell r="D81">
            <v>1.03</v>
          </cell>
          <cell r="E81" t="str">
            <v>m</v>
          </cell>
          <cell r="F81">
            <v>50</v>
          </cell>
          <cell r="G81">
            <v>6933</v>
          </cell>
          <cell r="I81">
            <v>4907</v>
          </cell>
          <cell r="J81">
            <v>1825</v>
          </cell>
          <cell r="K81">
            <v>1879</v>
          </cell>
          <cell r="M81">
            <v>147</v>
          </cell>
          <cell r="AM81">
            <v>1</v>
          </cell>
          <cell r="AN81">
            <v>0.04</v>
          </cell>
          <cell r="AO81">
            <v>2</v>
          </cell>
          <cell r="AP81" t="str">
            <v>저압케이블공</v>
          </cell>
          <cell r="AQ81">
            <v>0.04</v>
          </cell>
          <cell r="BB81" t="str">
            <v>전 7-9</v>
          </cell>
        </row>
        <row r="82">
          <cell r="A82">
            <v>61</v>
          </cell>
          <cell r="B82" t="str">
            <v>케이블</v>
          </cell>
          <cell r="C82" t="str">
            <v>CV 600V 3C/22㎟</v>
          </cell>
          <cell r="D82">
            <v>1.03</v>
          </cell>
          <cell r="E82" t="str">
            <v>m</v>
          </cell>
          <cell r="F82">
            <v>50</v>
          </cell>
          <cell r="G82">
            <v>9103</v>
          </cell>
          <cell r="I82">
            <v>6379</v>
          </cell>
          <cell r="J82">
            <v>2460</v>
          </cell>
          <cell r="K82">
            <v>2533</v>
          </cell>
          <cell r="M82">
            <v>191</v>
          </cell>
          <cell r="AM82">
            <v>1</v>
          </cell>
          <cell r="AN82">
            <v>5.1999999999999998E-2</v>
          </cell>
          <cell r="AO82">
            <v>2</v>
          </cell>
          <cell r="AP82" t="str">
            <v>저압케이블공</v>
          </cell>
          <cell r="AQ82">
            <v>5.1999999999999998E-2</v>
          </cell>
          <cell r="BB82" t="str">
            <v>전 7-9</v>
          </cell>
        </row>
        <row r="83">
          <cell r="A83">
            <v>62</v>
          </cell>
          <cell r="B83" t="str">
            <v>케이블</v>
          </cell>
          <cell r="C83" t="str">
            <v>CV 600V 3C/38㎟</v>
          </cell>
          <cell r="D83">
            <v>1.03</v>
          </cell>
          <cell r="E83" t="str">
            <v>m</v>
          </cell>
          <cell r="F83">
            <v>50</v>
          </cell>
          <cell r="G83">
            <v>13180</v>
          </cell>
          <cell r="I83">
            <v>8833</v>
          </cell>
          <cell r="J83">
            <v>3965</v>
          </cell>
          <cell r="K83">
            <v>4083</v>
          </cell>
          <cell r="M83">
            <v>264</v>
          </cell>
          <cell r="AM83">
            <v>1</v>
          </cell>
          <cell r="AN83">
            <v>7.1999999999999995E-2</v>
          </cell>
          <cell r="AO83">
            <v>2</v>
          </cell>
          <cell r="AP83" t="str">
            <v>저압케이블공</v>
          </cell>
          <cell r="AQ83">
            <v>7.1999999999999995E-2</v>
          </cell>
          <cell r="BB83" t="str">
            <v>전 7-9</v>
          </cell>
        </row>
        <row r="84">
          <cell r="A84">
            <v>63</v>
          </cell>
          <cell r="B84" t="str">
            <v>케이블</v>
          </cell>
          <cell r="C84" t="str">
            <v>CV 600V 3C/60㎟</v>
          </cell>
          <cell r="D84">
            <v>1.03</v>
          </cell>
          <cell r="E84" t="str">
            <v>m</v>
          </cell>
          <cell r="F84">
            <v>50</v>
          </cell>
          <cell r="G84">
            <v>19242</v>
          </cell>
          <cell r="I84">
            <v>12023</v>
          </cell>
          <cell r="J84">
            <v>6660</v>
          </cell>
          <cell r="K84">
            <v>6859</v>
          </cell>
          <cell r="M84">
            <v>360</v>
          </cell>
          <cell r="AM84">
            <v>1</v>
          </cell>
          <cell r="AN84">
            <v>9.8000000000000004E-2</v>
          </cell>
          <cell r="AO84">
            <v>2</v>
          </cell>
          <cell r="AP84" t="str">
            <v>저압케이블공</v>
          </cell>
          <cell r="AQ84">
            <v>9.8000000000000004E-2</v>
          </cell>
          <cell r="BB84" t="str">
            <v>전 7-9</v>
          </cell>
        </row>
        <row r="85">
          <cell r="A85">
            <v>64</v>
          </cell>
          <cell r="B85" t="str">
            <v>케이블</v>
          </cell>
          <cell r="C85" t="str">
            <v>CV 600V 4C/3.5㎟</v>
          </cell>
          <cell r="D85">
            <v>1.03</v>
          </cell>
          <cell r="E85" t="str">
            <v>m</v>
          </cell>
          <cell r="F85">
            <v>50</v>
          </cell>
          <cell r="G85">
            <v>2555</v>
          </cell>
          <cell r="I85">
            <v>1778</v>
          </cell>
          <cell r="J85">
            <v>703</v>
          </cell>
          <cell r="K85">
            <v>724</v>
          </cell>
          <cell r="M85">
            <v>53</v>
          </cell>
          <cell r="AM85">
            <v>1</v>
          </cell>
          <cell r="AN85">
            <v>2.9000000000000001E-2</v>
          </cell>
          <cell r="AO85">
            <v>1</v>
          </cell>
          <cell r="AP85" t="str">
            <v>저압케이블공</v>
          </cell>
          <cell r="AQ85">
            <v>2.9000000000000001E-2</v>
          </cell>
          <cell r="BB85" t="str">
            <v>전 7-10</v>
          </cell>
        </row>
        <row r="86">
          <cell r="A86">
            <v>65</v>
          </cell>
          <cell r="B86" t="str">
            <v>케이블</v>
          </cell>
          <cell r="C86" t="str">
            <v>CV 600V 4C/5.5㎟</v>
          </cell>
          <cell r="D86">
            <v>1.03</v>
          </cell>
          <cell r="E86" t="str">
            <v>m</v>
          </cell>
          <cell r="F86">
            <v>50</v>
          </cell>
          <cell r="G86">
            <v>3115</v>
          </cell>
          <cell r="I86">
            <v>2085</v>
          </cell>
          <cell r="J86">
            <v>940</v>
          </cell>
          <cell r="K86">
            <v>968</v>
          </cell>
          <cell r="M86">
            <v>62</v>
          </cell>
          <cell r="AM86">
            <v>1</v>
          </cell>
          <cell r="AN86">
            <v>3.4000000000000002E-2</v>
          </cell>
          <cell r="AO86">
            <v>1</v>
          </cell>
          <cell r="AP86" t="str">
            <v>저압케이블공</v>
          </cell>
          <cell r="AQ86">
            <v>3.4000000000000002E-2</v>
          </cell>
          <cell r="BB86" t="str">
            <v>전 7-10</v>
          </cell>
        </row>
        <row r="87">
          <cell r="A87">
            <v>66</v>
          </cell>
          <cell r="B87" t="str">
            <v>케이블</v>
          </cell>
          <cell r="C87" t="str">
            <v>CV 600V 4C/8㎟</v>
          </cell>
          <cell r="D87">
            <v>1.03</v>
          </cell>
          <cell r="E87" t="str">
            <v>m</v>
          </cell>
          <cell r="F87">
            <v>50</v>
          </cell>
          <cell r="G87">
            <v>3723</v>
          </cell>
          <cell r="I87">
            <v>2392</v>
          </cell>
          <cell r="J87">
            <v>1224</v>
          </cell>
          <cell r="K87">
            <v>1260</v>
          </cell>
          <cell r="M87">
            <v>71</v>
          </cell>
          <cell r="AM87">
            <v>1</v>
          </cell>
          <cell r="AN87">
            <v>3.9E-2</v>
          </cell>
          <cell r="AO87">
            <v>1</v>
          </cell>
          <cell r="AP87" t="str">
            <v>저압케이블공</v>
          </cell>
          <cell r="AQ87">
            <v>3.9E-2</v>
          </cell>
          <cell r="BB87" t="str">
            <v>전 7-10</v>
          </cell>
        </row>
        <row r="88">
          <cell r="A88">
            <v>67</v>
          </cell>
          <cell r="B88" t="str">
            <v>케이블</v>
          </cell>
          <cell r="C88" t="str">
            <v>CV 600V 4C/14㎟</v>
          </cell>
          <cell r="D88">
            <v>1.03</v>
          </cell>
          <cell r="E88" t="str">
            <v>m</v>
          </cell>
          <cell r="F88">
            <v>50</v>
          </cell>
          <cell r="G88">
            <v>10811</v>
          </cell>
          <cell r="I88">
            <v>8293</v>
          </cell>
          <cell r="J88">
            <v>2204</v>
          </cell>
          <cell r="K88">
            <v>2270</v>
          </cell>
          <cell r="M88">
            <v>248</v>
          </cell>
          <cell r="AM88">
            <v>1</v>
          </cell>
          <cell r="AN88">
            <v>5.2000000000000005E-2</v>
          </cell>
          <cell r="AO88">
            <v>2.6</v>
          </cell>
          <cell r="AP88" t="str">
            <v>저압케이블공</v>
          </cell>
          <cell r="AQ88">
            <v>5.2000000000000005E-2</v>
          </cell>
          <cell r="BB88" t="str">
            <v>전 7-9</v>
          </cell>
        </row>
        <row r="89">
          <cell r="A89">
            <v>68</v>
          </cell>
          <cell r="B89" t="str">
            <v>케이블</v>
          </cell>
          <cell r="C89" t="str">
            <v>CV 600V 4C/22㎟</v>
          </cell>
          <cell r="D89">
            <v>1.03</v>
          </cell>
          <cell r="E89" t="str">
            <v>m</v>
          </cell>
          <cell r="F89">
            <v>50</v>
          </cell>
          <cell r="G89">
            <v>14161</v>
          </cell>
          <cell r="I89">
            <v>10781</v>
          </cell>
          <cell r="J89">
            <v>2968</v>
          </cell>
          <cell r="K89">
            <v>3057</v>
          </cell>
          <cell r="M89">
            <v>323</v>
          </cell>
          <cell r="AM89">
            <v>1</v>
          </cell>
          <cell r="AN89">
            <v>6.7599999999999993E-2</v>
          </cell>
          <cell r="AO89">
            <v>2.6</v>
          </cell>
          <cell r="AP89" t="str">
            <v>저압케이블공</v>
          </cell>
          <cell r="AQ89">
            <v>6.7599999999999993E-2</v>
          </cell>
          <cell r="BB89" t="str">
            <v>전 7-9</v>
          </cell>
        </row>
        <row r="90">
          <cell r="A90">
            <v>69</v>
          </cell>
          <cell r="B90" t="str">
            <v>케이블</v>
          </cell>
          <cell r="C90" t="str">
            <v>CV 600V 4C/38㎟</v>
          </cell>
          <cell r="D90">
            <v>1.03</v>
          </cell>
          <cell r="E90" t="str">
            <v>m</v>
          </cell>
          <cell r="F90">
            <v>50</v>
          </cell>
          <cell r="G90">
            <v>20600</v>
          </cell>
          <cell r="I90">
            <v>14928</v>
          </cell>
          <cell r="J90">
            <v>5073</v>
          </cell>
          <cell r="K90">
            <v>5225</v>
          </cell>
          <cell r="M90">
            <v>447</v>
          </cell>
          <cell r="AM90">
            <v>1</v>
          </cell>
          <cell r="AN90">
            <v>9.3600000000000003E-2</v>
          </cell>
          <cell r="AO90">
            <v>2.6</v>
          </cell>
          <cell r="AP90" t="str">
            <v>저압케이블공</v>
          </cell>
          <cell r="AQ90">
            <v>9.3600000000000003E-2</v>
          </cell>
          <cell r="BB90" t="str">
            <v>전 7-9</v>
          </cell>
        </row>
        <row r="91">
          <cell r="A91">
            <v>70</v>
          </cell>
          <cell r="B91" t="str">
            <v>케이블</v>
          </cell>
          <cell r="C91" t="str">
            <v>CV 600V 4C/60㎟</v>
          </cell>
          <cell r="D91">
            <v>1.03</v>
          </cell>
          <cell r="E91" t="str">
            <v>m</v>
          </cell>
          <cell r="F91">
            <v>50</v>
          </cell>
          <cell r="G91">
            <v>29291</v>
          </cell>
          <cell r="I91">
            <v>20319</v>
          </cell>
          <cell r="J91">
            <v>8120</v>
          </cell>
          <cell r="K91">
            <v>8363</v>
          </cell>
          <cell r="M91">
            <v>609</v>
          </cell>
          <cell r="AM91">
            <v>1</v>
          </cell>
          <cell r="AN91">
            <v>0.12740000000000001</v>
          </cell>
          <cell r="AO91">
            <v>2.6</v>
          </cell>
          <cell r="AP91" t="str">
            <v>저압케이블공</v>
          </cell>
          <cell r="AQ91">
            <v>0.12740000000000001</v>
          </cell>
          <cell r="BB91" t="str">
            <v>전 7-9</v>
          </cell>
        </row>
        <row r="92">
          <cell r="A92">
            <v>71</v>
          </cell>
          <cell r="B92" t="str">
            <v>케이블</v>
          </cell>
          <cell r="C92" t="str">
            <v>CV 6.6KV 1C/100㎟</v>
          </cell>
          <cell r="D92">
            <v>1.03</v>
          </cell>
          <cell r="E92" t="str">
            <v>m</v>
          </cell>
          <cell r="F92">
            <v>50</v>
          </cell>
          <cell r="G92">
            <v>8456</v>
          </cell>
          <cell r="I92">
            <v>3452</v>
          </cell>
          <cell r="J92">
            <v>4759</v>
          </cell>
          <cell r="K92">
            <v>4901</v>
          </cell>
          <cell r="M92">
            <v>103</v>
          </cell>
          <cell r="AM92">
            <v>2</v>
          </cell>
          <cell r="AN92">
            <v>6.2399999999999997E-2</v>
          </cell>
          <cell r="AO92">
            <v>1.2</v>
          </cell>
          <cell r="AP92" t="str">
            <v>고압케이블공</v>
          </cell>
          <cell r="AQ92">
            <v>2.76E-2</v>
          </cell>
          <cell r="AR92" t="str">
            <v>보통인부</v>
          </cell>
          <cell r="AS92">
            <v>3.4799999999999998E-2</v>
          </cell>
          <cell r="BB92" t="str">
            <v>전 5-38</v>
          </cell>
        </row>
        <row r="93">
          <cell r="A93">
            <v>72</v>
          </cell>
          <cell r="B93" t="str">
            <v>케이블</v>
          </cell>
          <cell r="C93" t="str">
            <v>CV 6.6KV 1C/250㎟</v>
          </cell>
          <cell r="D93">
            <v>1.03</v>
          </cell>
          <cell r="E93" t="str">
            <v>m</v>
          </cell>
          <cell r="F93">
            <v>50</v>
          </cell>
          <cell r="G93">
            <v>18559</v>
          </cell>
          <cell r="I93">
            <v>6862</v>
          </cell>
          <cell r="J93">
            <v>11158</v>
          </cell>
          <cell r="K93">
            <v>11492</v>
          </cell>
          <cell r="M93">
            <v>205</v>
          </cell>
          <cell r="AM93">
            <v>2</v>
          </cell>
          <cell r="AN93">
            <v>0.11879999999999999</v>
          </cell>
          <cell r="AO93">
            <v>1.2</v>
          </cell>
          <cell r="AP93" t="str">
            <v>고압케이블공</v>
          </cell>
          <cell r="AQ93">
            <v>0.06</v>
          </cell>
          <cell r="AR93" t="str">
            <v>보통인부</v>
          </cell>
          <cell r="AS93">
            <v>5.8799999999999998E-2</v>
          </cell>
          <cell r="BB93" t="str">
            <v>전 5-38</v>
          </cell>
        </row>
        <row r="94">
          <cell r="A94">
            <v>73</v>
          </cell>
          <cell r="B94" t="str">
            <v>케이블</v>
          </cell>
          <cell r="C94" t="str">
            <v>CV 22.9KV 1C/38㎟</v>
          </cell>
          <cell r="D94">
            <v>1.03</v>
          </cell>
          <cell r="E94" t="str">
            <v>m</v>
          </cell>
          <cell r="F94">
            <v>50</v>
          </cell>
          <cell r="G94">
            <v>9497</v>
          </cell>
          <cell r="I94">
            <v>3949</v>
          </cell>
          <cell r="J94">
            <v>5272</v>
          </cell>
          <cell r="K94">
            <v>5430</v>
          </cell>
          <cell r="M94">
            <v>118</v>
          </cell>
          <cell r="AM94">
            <v>2</v>
          </cell>
          <cell r="AN94">
            <v>4.3499999999999997E-2</v>
          </cell>
          <cell r="AO94">
            <v>1.5</v>
          </cell>
          <cell r="AP94" t="str">
            <v>특고케이블공</v>
          </cell>
          <cell r="AQ94">
            <v>2.2499999999999999E-2</v>
          </cell>
          <cell r="AR94" t="str">
            <v>보통인부</v>
          </cell>
          <cell r="AS94">
            <v>2.1000000000000001E-2</v>
          </cell>
          <cell r="BB94" t="str">
            <v>전 5-38</v>
          </cell>
        </row>
        <row r="95">
          <cell r="A95">
            <v>74</v>
          </cell>
          <cell r="B95" t="str">
            <v>케이블</v>
          </cell>
          <cell r="C95" t="str">
            <v>CV 22.9KV 1C/60㎟</v>
          </cell>
          <cell r="D95">
            <v>1.03</v>
          </cell>
          <cell r="E95" t="str">
            <v>m</v>
          </cell>
          <cell r="F95">
            <v>50</v>
          </cell>
          <cell r="G95">
            <v>10687</v>
          </cell>
          <cell r="I95">
            <v>4557</v>
          </cell>
          <cell r="J95">
            <v>5820</v>
          </cell>
          <cell r="K95">
            <v>5994</v>
          </cell>
          <cell r="M95">
            <v>136</v>
          </cell>
          <cell r="AM95">
            <v>2</v>
          </cell>
          <cell r="AN95">
            <v>5.1000000000000004E-2</v>
          </cell>
          <cell r="AO95">
            <v>1.5</v>
          </cell>
          <cell r="AP95" t="str">
            <v>특고케이블공</v>
          </cell>
          <cell r="AQ95">
            <v>2.5500000000000002E-2</v>
          </cell>
          <cell r="AR95" t="str">
            <v>보통인부</v>
          </cell>
          <cell r="AS95">
            <v>2.5500000000000002E-2</v>
          </cell>
          <cell r="BB95" t="str">
            <v>전 5-38</v>
          </cell>
        </row>
        <row r="96">
          <cell r="A96">
            <v>75</v>
          </cell>
          <cell r="B96" t="str">
            <v>케이블</v>
          </cell>
          <cell r="C96" t="str">
            <v>CV 22.9KV 1C/150㎟</v>
          </cell>
          <cell r="D96">
            <v>1.03</v>
          </cell>
          <cell r="E96" t="str">
            <v>m</v>
          </cell>
          <cell r="F96">
            <v>50</v>
          </cell>
          <cell r="G96">
            <v>18205</v>
          </cell>
          <cell r="I96">
            <v>7775</v>
          </cell>
          <cell r="J96">
            <v>9900</v>
          </cell>
          <cell r="K96">
            <v>10197</v>
          </cell>
          <cell r="M96">
            <v>233</v>
          </cell>
          <cell r="AM96">
            <v>2</v>
          </cell>
          <cell r="AN96">
            <v>8.7000000000000008E-2</v>
          </cell>
          <cell r="AO96">
            <v>1.5</v>
          </cell>
          <cell r="AP96" t="str">
            <v>특고케이블공</v>
          </cell>
          <cell r="AQ96">
            <v>4.3500000000000004E-2</v>
          </cell>
          <cell r="AR96" t="str">
            <v>보통인부</v>
          </cell>
          <cell r="AS96">
            <v>4.3500000000000004E-2</v>
          </cell>
          <cell r="BB96" t="str">
            <v>전 5-38</v>
          </cell>
        </row>
        <row r="97">
          <cell r="A97">
            <v>76</v>
          </cell>
          <cell r="B97" t="str">
            <v>케이블</v>
          </cell>
          <cell r="C97" t="str">
            <v>CV/CN 1C/38㎟</v>
          </cell>
          <cell r="D97">
            <v>1.03</v>
          </cell>
          <cell r="E97" t="str">
            <v>m</v>
          </cell>
          <cell r="F97">
            <v>50</v>
          </cell>
          <cell r="G97">
            <v>10474</v>
          </cell>
          <cell r="I97">
            <v>4494</v>
          </cell>
          <cell r="J97">
            <v>5676</v>
          </cell>
          <cell r="K97">
            <v>5846</v>
          </cell>
          <cell r="M97">
            <v>134</v>
          </cell>
          <cell r="AM97">
            <v>2</v>
          </cell>
          <cell r="AN97">
            <v>4.6400000000000004E-2</v>
          </cell>
          <cell r="AO97">
            <v>1.6</v>
          </cell>
          <cell r="AP97" t="str">
            <v>특고케이블공</v>
          </cell>
          <cell r="AQ97">
            <v>2.4E-2</v>
          </cell>
          <cell r="AR97" t="str">
            <v>보통인부</v>
          </cell>
          <cell r="AS97">
            <v>2.2400000000000003E-2</v>
          </cell>
          <cell r="BB97" t="str">
            <v>전 5-38</v>
          </cell>
        </row>
        <row r="98">
          <cell r="A98">
            <v>77</v>
          </cell>
          <cell r="B98" t="str">
            <v>케이블</v>
          </cell>
          <cell r="C98" t="str">
            <v>CV/CN 1C/60㎟</v>
          </cell>
          <cell r="D98">
            <v>1.03</v>
          </cell>
          <cell r="E98" t="str">
            <v>m</v>
          </cell>
          <cell r="F98">
            <v>50</v>
          </cell>
          <cell r="G98">
            <v>11795</v>
          </cell>
          <cell r="I98">
            <v>5185</v>
          </cell>
          <cell r="J98">
            <v>6267</v>
          </cell>
          <cell r="K98">
            <v>6455</v>
          </cell>
          <cell r="M98">
            <v>155</v>
          </cell>
          <cell r="AM98">
            <v>2</v>
          </cell>
          <cell r="AN98">
            <v>5.4400000000000004E-2</v>
          </cell>
          <cell r="AO98">
            <v>1.6</v>
          </cell>
          <cell r="AP98" t="str">
            <v>특고케이블공</v>
          </cell>
          <cell r="AQ98">
            <v>2.7200000000000002E-2</v>
          </cell>
          <cell r="AR98" t="str">
            <v>보통인부</v>
          </cell>
          <cell r="AS98">
            <v>2.7200000000000002E-2</v>
          </cell>
          <cell r="BB98" t="str">
            <v>전 5-38</v>
          </cell>
        </row>
        <row r="99">
          <cell r="A99">
            <v>78</v>
          </cell>
          <cell r="B99" t="str">
            <v>케이블</v>
          </cell>
          <cell r="C99" t="str">
            <v>CV/CN 1C/150㎟</v>
          </cell>
          <cell r="D99">
            <v>1.03</v>
          </cell>
          <cell r="E99" t="str">
            <v>m</v>
          </cell>
          <cell r="F99">
            <v>50</v>
          </cell>
          <cell r="G99">
            <v>20512</v>
          </cell>
          <cell r="I99">
            <v>8846</v>
          </cell>
          <cell r="J99">
            <v>11069</v>
          </cell>
          <cell r="K99">
            <v>11401</v>
          </cell>
          <cell r="M99">
            <v>265</v>
          </cell>
          <cell r="AM99">
            <v>2</v>
          </cell>
          <cell r="AN99">
            <v>9.2800000000000007E-2</v>
          </cell>
          <cell r="AO99">
            <v>1.6</v>
          </cell>
          <cell r="AP99" t="str">
            <v>특고케이블공</v>
          </cell>
          <cell r="AQ99">
            <v>4.6400000000000004E-2</v>
          </cell>
          <cell r="AR99" t="str">
            <v>보통인부</v>
          </cell>
          <cell r="AS99">
            <v>4.6400000000000004E-2</v>
          </cell>
          <cell r="BB99" t="str">
            <v>전 5-38</v>
          </cell>
        </row>
        <row r="100">
          <cell r="A100">
            <v>79</v>
          </cell>
          <cell r="B100" t="str">
            <v>케이블</v>
          </cell>
          <cell r="C100" t="str">
            <v>CVV 2C/1.25㎟</v>
          </cell>
          <cell r="D100">
            <v>1.03</v>
          </cell>
          <cell r="E100" t="str">
            <v>m</v>
          </cell>
          <cell r="F100">
            <v>50</v>
          </cell>
          <cell r="G100">
            <v>883</v>
          </cell>
          <cell r="I100">
            <v>858</v>
          </cell>
          <cell r="J100">
            <v>0</v>
          </cell>
          <cell r="K100">
            <v>0</v>
          </cell>
          <cell r="M100">
            <v>25</v>
          </cell>
          <cell r="AM100">
            <v>1</v>
          </cell>
          <cell r="AN100">
            <v>1.4E-2</v>
          </cell>
          <cell r="AO100">
            <v>1</v>
          </cell>
          <cell r="AP100" t="str">
            <v>저압케이블공</v>
          </cell>
          <cell r="AQ100">
            <v>1.4E-2</v>
          </cell>
          <cell r="BB100" t="str">
            <v>전 7-10</v>
          </cell>
        </row>
        <row r="101">
          <cell r="A101">
            <v>80</v>
          </cell>
          <cell r="B101" t="str">
            <v>케이블</v>
          </cell>
          <cell r="C101" t="str">
            <v>CVV 3C/1.25㎟</v>
          </cell>
          <cell r="D101">
            <v>1.03</v>
          </cell>
          <cell r="E101" t="str">
            <v>m</v>
          </cell>
          <cell r="F101">
            <v>50</v>
          </cell>
          <cell r="G101">
            <v>1514</v>
          </cell>
          <cell r="I101">
            <v>1165</v>
          </cell>
          <cell r="J101">
            <v>306</v>
          </cell>
          <cell r="K101">
            <v>315</v>
          </cell>
          <cell r="M101">
            <v>34</v>
          </cell>
          <cell r="AM101">
            <v>1</v>
          </cell>
          <cell r="AN101">
            <v>1.9E-2</v>
          </cell>
          <cell r="AO101">
            <v>1</v>
          </cell>
          <cell r="AP101" t="str">
            <v>저압케이블공</v>
          </cell>
          <cell r="AQ101">
            <v>1.9E-2</v>
          </cell>
          <cell r="BB101" t="str">
            <v>전 7-10</v>
          </cell>
        </row>
        <row r="102">
          <cell r="A102">
            <v>81</v>
          </cell>
          <cell r="B102" t="str">
            <v>케이블</v>
          </cell>
          <cell r="C102" t="str">
            <v>CVV 4C/1.25㎟</v>
          </cell>
          <cell r="D102">
            <v>1.03</v>
          </cell>
          <cell r="E102" t="str">
            <v>m</v>
          </cell>
          <cell r="F102">
            <v>50</v>
          </cell>
          <cell r="G102">
            <v>1641</v>
          </cell>
          <cell r="I102">
            <v>1594</v>
          </cell>
          <cell r="J102">
            <v>0</v>
          </cell>
          <cell r="K102">
            <v>0</v>
          </cell>
          <cell r="M102">
            <v>47</v>
          </cell>
          <cell r="AM102">
            <v>1</v>
          </cell>
          <cell r="AN102">
            <v>2.5999999999999999E-2</v>
          </cell>
          <cell r="AO102">
            <v>1</v>
          </cell>
          <cell r="AP102" t="str">
            <v>저압케이블공</v>
          </cell>
          <cell r="AQ102">
            <v>2.5999999999999999E-2</v>
          </cell>
          <cell r="BB102" t="str">
            <v>전 7-10</v>
          </cell>
        </row>
        <row r="103">
          <cell r="A103">
            <v>82</v>
          </cell>
          <cell r="B103" t="str">
            <v>케이블</v>
          </cell>
          <cell r="C103" t="str">
            <v>CVV 5C/1.25㎟</v>
          </cell>
          <cell r="D103">
            <v>1.03</v>
          </cell>
          <cell r="E103" t="str">
            <v>m</v>
          </cell>
          <cell r="F103">
            <v>50</v>
          </cell>
          <cell r="G103">
            <v>2446</v>
          </cell>
          <cell r="I103">
            <v>1962</v>
          </cell>
          <cell r="J103">
            <v>414</v>
          </cell>
          <cell r="K103">
            <v>426</v>
          </cell>
          <cell r="M103">
            <v>58</v>
          </cell>
          <cell r="AM103">
            <v>1</v>
          </cell>
          <cell r="AN103">
            <v>3.2000000000000001E-2</v>
          </cell>
          <cell r="AO103">
            <v>1</v>
          </cell>
          <cell r="AP103" t="str">
            <v>저압케이블공</v>
          </cell>
          <cell r="AQ103">
            <v>3.2000000000000001E-2</v>
          </cell>
          <cell r="BB103" t="str">
            <v>전 7-10</v>
          </cell>
        </row>
        <row r="104">
          <cell r="A104">
            <v>83</v>
          </cell>
          <cell r="B104" t="str">
            <v>케이블</v>
          </cell>
          <cell r="C104" t="str">
            <v>CVV 6C/1.25㎟</v>
          </cell>
          <cell r="D104">
            <v>1.03</v>
          </cell>
          <cell r="E104" t="str">
            <v>m</v>
          </cell>
          <cell r="F104">
            <v>50</v>
          </cell>
          <cell r="G104">
            <v>2211</v>
          </cell>
          <cell r="I104">
            <v>2147</v>
          </cell>
          <cell r="J104">
            <v>0</v>
          </cell>
          <cell r="K104">
            <v>0</v>
          </cell>
          <cell r="M104">
            <v>64</v>
          </cell>
          <cell r="AM104">
            <v>1</v>
          </cell>
          <cell r="AN104">
            <v>3.5000000000000003E-2</v>
          </cell>
          <cell r="AO104">
            <v>1</v>
          </cell>
          <cell r="AP104" t="str">
            <v>저압케이블공</v>
          </cell>
          <cell r="AQ104">
            <v>3.5000000000000003E-2</v>
          </cell>
          <cell r="BB104" t="str">
            <v>전 7-10</v>
          </cell>
        </row>
        <row r="105">
          <cell r="A105">
            <v>84</v>
          </cell>
          <cell r="B105" t="str">
            <v>케이블</v>
          </cell>
          <cell r="C105" t="str">
            <v>CVV 7C/1.25㎟</v>
          </cell>
          <cell r="D105">
            <v>1.03</v>
          </cell>
          <cell r="E105" t="str">
            <v>m</v>
          </cell>
          <cell r="F105">
            <v>50</v>
          </cell>
          <cell r="G105">
            <v>2968</v>
          </cell>
          <cell r="I105">
            <v>2392</v>
          </cell>
          <cell r="J105">
            <v>491</v>
          </cell>
          <cell r="K105">
            <v>505</v>
          </cell>
          <cell r="M105">
            <v>71</v>
          </cell>
          <cell r="AM105">
            <v>1</v>
          </cell>
          <cell r="AN105">
            <v>3.9E-2</v>
          </cell>
          <cell r="AO105">
            <v>1</v>
          </cell>
          <cell r="AP105" t="str">
            <v>저압케이블공</v>
          </cell>
          <cell r="AQ105">
            <v>3.9E-2</v>
          </cell>
          <cell r="BB105" t="str">
            <v>전 7-10</v>
          </cell>
        </row>
        <row r="106">
          <cell r="A106">
            <v>85</v>
          </cell>
          <cell r="B106" t="str">
            <v>케이블</v>
          </cell>
          <cell r="C106" t="str">
            <v>CVV 8C/1.25㎟</v>
          </cell>
          <cell r="D106">
            <v>1.03</v>
          </cell>
          <cell r="E106" t="str">
            <v>m</v>
          </cell>
          <cell r="F106">
            <v>50</v>
          </cell>
          <cell r="G106">
            <v>2653</v>
          </cell>
          <cell r="I106">
            <v>2576</v>
          </cell>
          <cell r="J106">
            <v>0</v>
          </cell>
          <cell r="K106">
            <v>0</v>
          </cell>
          <cell r="M106">
            <v>77</v>
          </cell>
          <cell r="AM106">
            <v>1</v>
          </cell>
          <cell r="AN106">
            <v>4.2000000000000003E-2</v>
          </cell>
          <cell r="AO106">
            <v>1</v>
          </cell>
          <cell r="AP106" t="str">
            <v>저압케이블공</v>
          </cell>
          <cell r="AQ106">
            <v>4.2000000000000003E-2</v>
          </cell>
          <cell r="BB106" t="str">
            <v>전 7-10</v>
          </cell>
        </row>
        <row r="107">
          <cell r="A107">
            <v>86</v>
          </cell>
          <cell r="B107" t="str">
            <v>케이블</v>
          </cell>
          <cell r="C107" t="str">
            <v>CVV 9C/1.25㎟</v>
          </cell>
          <cell r="D107">
            <v>1.03</v>
          </cell>
          <cell r="E107" t="str">
            <v>m</v>
          </cell>
          <cell r="F107">
            <v>50</v>
          </cell>
          <cell r="G107">
            <v>3730</v>
          </cell>
          <cell r="I107">
            <v>2944</v>
          </cell>
          <cell r="J107">
            <v>678</v>
          </cell>
          <cell r="K107">
            <v>698</v>
          </cell>
          <cell r="M107">
            <v>88</v>
          </cell>
          <cell r="AM107">
            <v>1</v>
          </cell>
          <cell r="AN107">
            <v>4.8000000000000001E-2</v>
          </cell>
          <cell r="AO107">
            <v>1</v>
          </cell>
          <cell r="AP107" t="str">
            <v>저압케이블공</v>
          </cell>
          <cell r="AQ107">
            <v>4.8000000000000001E-2</v>
          </cell>
          <cell r="BB107" t="str">
            <v>전 7-10</v>
          </cell>
        </row>
        <row r="108">
          <cell r="A108">
            <v>87</v>
          </cell>
          <cell r="B108" t="str">
            <v>케이블</v>
          </cell>
          <cell r="C108" t="str">
            <v>CVV 10C/1.25㎟</v>
          </cell>
          <cell r="D108">
            <v>1.03</v>
          </cell>
          <cell r="E108" t="str">
            <v>m</v>
          </cell>
          <cell r="F108">
            <v>50</v>
          </cell>
          <cell r="G108">
            <v>3800</v>
          </cell>
          <cell r="I108">
            <v>2944</v>
          </cell>
          <cell r="J108">
            <v>746</v>
          </cell>
          <cell r="K108">
            <v>768</v>
          </cell>
          <cell r="M108">
            <v>88</v>
          </cell>
          <cell r="AM108">
            <v>1</v>
          </cell>
          <cell r="AN108">
            <v>4.8000000000000001E-2</v>
          </cell>
          <cell r="AO108">
            <v>1</v>
          </cell>
          <cell r="AP108" t="str">
            <v>저압케이블공</v>
          </cell>
          <cell r="AQ108">
            <v>4.8000000000000001E-2</v>
          </cell>
          <cell r="BB108" t="str">
            <v>전 7-10</v>
          </cell>
        </row>
        <row r="109">
          <cell r="A109">
            <v>88</v>
          </cell>
          <cell r="B109" t="str">
            <v>케이블</v>
          </cell>
          <cell r="C109" t="str">
            <v>CVV 12C/1.25㎟</v>
          </cell>
          <cell r="D109">
            <v>1.03</v>
          </cell>
          <cell r="E109" t="str">
            <v>m</v>
          </cell>
          <cell r="F109">
            <v>50</v>
          </cell>
          <cell r="G109">
            <v>4309</v>
          </cell>
          <cell r="I109">
            <v>3312</v>
          </cell>
          <cell r="J109">
            <v>872</v>
          </cell>
          <cell r="K109">
            <v>898</v>
          </cell>
          <cell r="M109">
            <v>99</v>
          </cell>
          <cell r="AM109">
            <v>1</v>
          </cell>
          <cell r="AN109">
            <v>5.3999999999999999E-2</v>
          </cell>
          <cell r="AO109">
            <v>1</v>
          </cell>
          <cell r="AP109" t="str">
            <v>저압케이블공</v>
          </cell>
          <cell r="AQ109">
            <v>5.3999999999999999E-2</v>
          </cell>
          <cell r="BB109" t="str">
            <v>전 7-10</v>
          </cell>
        </row>
        <row r="110">
          <cell r="A110">
            <v>89</v>
          </cell>
          <cell r="B110" t="str">
            <v>케이블</v>
          </cell>
          <cell r="C110" t="str">
            <v>CVV 15C/1.25㎟</v>
          </cell>
          <cell r="D110">
            <v>1.03</v>
          </cell>
          <cell r="E110" t="str">
            <v>m</v>
          </cell>
          <cell r="F110">
            <v>50</v>
          </cell>
          <cell r="G110">
            <v>5551</v>
          </cell>
          <cell r="I110">
            <v>4416</v>
          </cell>
          <cell r="J110">
            <v>974</v>
          </cell>
          <cell r="K110">
            <v>1003</v>
          </cell>
          <cell r="M110">
            <v>132</v>
          </cell>
          <cell r="AM110">
            <v>1</v>
          </cell>
          <cell r="AN110">
            <v>7.1999999999999995E-2</v>
          </cell>
          <cell r="AO110">
            <v>1</v>
          </cell>
          <cell r="AP110" t="str">
            <v>저압케이블공</v>
          </cell>
          <cell r="AQ110">
            <v>7.1999999999999995E-2</v>
          </cell>
          <cell r="BB110" t="str">
            <v>전 7-10</v>
          </cell>
        </row>
        <row r="111">
          <cell r="A111">
            <v>90</v>
          </cell>
          <cell r="B111" t="str">
            <v>케이블</v>
          </cell>
          <cell r="C111" t="str">
            <v>CVV 19C/1.25㎟</v>
          </cell>
          <cell r="D111">
            <v>1.03</v>
          </cell>
          <cell r="E111" t="str">
            <v>m</v>
          </cell>
          <cell r="F111">
            <v>50</v>
          </cell>
          <cell r="G111">
            <v>5746</v>
          </cell>
          <cell r="I111">
            <v>4416</v>
          </cell>
          <cell r="J111">
            <v>1164</v>
          </cell>
          <cell r="K111">
            <v>1198</v>
          </cell>
          <cell r="M111">
            <v>132</v>
          </cell>
          <cell r="AM111">
            <v>1</v>
          </cell>
          <cell r="AN111">
            <v>7.1999999999999995E-2</v>
          </cell>
          <cell r="AO111">
            <v>1</v>
          </cell>
          <cell r="AP111" t="str">
            <v>저압케이블공</v>
          </cell>
          <cell r="AQ111">
            <v>7.1999999999999995E-2</v>
          </cell>
          <cell r="BB111" t="str">
            <v>전 7-10</v>
          </cell>
        </row>
        <row r="112">
          <cell r="A112">
            <v>91</v>
          </cell>
          <cell r="B112" t="str">
            <v>케이블</v>
          </cell>
          <cell r="C112" t="str">
            <v>CVV 24C/1.25㎟</v>
          </cell>
          <cell r="D112">
            <v>1.03</v>
          </cell>
          <cell r="E112" t="str">
            <v>m</v>
          </cell>
          <cell r="F112">
            <v>50</v>
          </cell>
          <cell r="G112">
            <v>6858</v>
          </cell>
          <cell r="I112">
            <v>5152</v>
          </cell>
          <cell r="J112">
            <v>1507</v>
          </cell>
          <cell r="K112">
            <v>1552</v>
          </cell>
          <cell r="M112">
            <v>154</v>
          </cell>
          <cell r="AM112">
            <v>1</v>
          </cell>
          <cell r="AN112">
            <v>8.4000000000000005E-2</v>
          </cell>
          <cell r="AO112">
            <v>1</v>
          </cell>
          <cell r="AP112" t="str">
            <v>저압케이블공</v>
          </cell>
          <cell r="AQ112">
            <v>8.4000000000000005E-2</v>
          </cell>
          <cell r="BB112" t="str">
            <v>전 7-10</v>
          </cell>
        </row>
        <row r="113">
          <cell r="A113">
            <v>92</v>
          </cell>
          <cell r="B113" t="str">
            <v>케이블</v>
          </cell>
          <cell r="C113" t="str">
            <v>CVV 27C/1.25㎟</v>
          </cell>
          <cell r="D113">
            <v>1.03</v>
          </cell>
          <cell r="E113" t="str">
            <v>m</v>
          </cell>
          <cell r="F113">
            <v>50</v>
          </cell>
          <cell r="G113">
            <v>6191</v>
          </cell>
          <cell r="I113">
            <v>6011</v>
          </cell>
          <cell r="J113">
            <v>0</v>
          </cell>
          <cell r="K113">
            <v>0</v>
          </cell>
          <cell r="M113">
            <v>180</v>
          </cell>
          <cell r="AM113">
            <v>1</v>
          </cell>
          <cell r="AN113">
            <v>9.8000000000000004E-2</v>
          </cell>
          <cell r="AO113">
            <v>1</v>
          </cell>
          <cell r="AP113" t="str">
            <v>저압케이블공</v>
          </cell>
          <cell r="AQ113">
            <v>9.8000000000000004E-2</v>
          </cell>
          <cell r="BB113" t="str">
            <v>전 7-10</v>
          </cell>
        </row>
        <row r="114">
          <cell r="A114">
            <v>93</v>
          </cell>
          <cell r="B114" t="str">
            <v>케이블</v>
          </cell>
          <cell r="C114" t="str">
            <v>CVV 30C/1.25㎟</v>
          </cell>
          <cell r="D114">
            <v>1.03</v>
          </cell>
          <cell r="E114" t="str">
            <v>m</v>
          </cell>
          <cell r="F114">
            <v>50</v>
          </cell>
          <cell r="G114">
            <v>8070</v>
          </cell>
          <cell r="I114">
            <v>6011</v>
          </cell>
          <cell r="J114">
            <v>1825</v>
          </cell>
          <cell r="K114">
            <v>1879</v>
          </cell>
          <cell r="M114">
            <v>180</v>
          </cell>
          <cell r="AM114">
            <v>1</v>
          </cell>
          <cell r="AN114">
            <v>9.8000000000000004E-2</v>
          </cell>
          <cell r="AO114">
            <v>1</v>
          </cell>
          <cell r="AP114" t="str">
            <v>저압케이블공</v>
          </cell>
          <cell r="AQ114">
            <v>9.8000000000000004E-2</v>
          </cell>
          <cell r="BB114" t="str">
            <v>전 7-10</v>
          </cell>
        </row>
        <row r="115">
          <cell r="A115">
            <v>94</v>
          </cell>
          <cell r="B115" t="str">
            <v>케이블</v>
          </cell>
          <cell r="C115" t="str">
            <v>CVV 2C/2㎟</v>
          </cell>
          <cell r="D115">
            <v>1.03</v>
          </cell>
          <cell r="E115" t="str">
            <v>m</v>
          </cell>
          <cell r="F115">
            <v>50</v>
          </cell>
          <cell r="G115">
            <v>1200</v>
          </cell>
          <cell r="I115">
            <v>858</v>
          </cell>
          <cell r="J115">
            <v>308</v>
          </cell>
          <cell r="K115">
            <v>317</v>
          </cell>
          <cell r="M115">
            <v>25</v>
          </cell>
          <cell r="AM115">
            <v>1</v>
          </cell>
          <cell r="AN115">
            <v>1.4E-2</v>
          </cell>
          <cell r="AO115">
            <v>1</v>
          </cell>
          <cell r="AP115" t="str">
            <v>저압케이블공</v>
          </cell>
          <cell r="AQ115">
            <v>1.4E-2</v>
          </cell>
          <cell r="BB115" t="str">
            <v>전 7-10</v>
          </cell>
        </row>
        <row r="116">
          <cell r="A116">
            <v>95</v>
          </cell>
          <cell r="B116" t="str">
            <v>케이블</v>
          </cell>
          <cell r="C116" t="str">
            <v>CVV 3C/2㎟</v>
          </cell>
          <cell r="D116">
            <v>1.03</v>
          </cell>
          <cell r="E116" t="str">
            <v>m</v>
          </cell>
          <cell r="F116">
            <v>50</v>
          </cell>
          <cell r="G116">
            <v>1587</v>
          </cell>
          <cell r="I116">
            <v>1165</v>
          </cell>
          <cell r="J116">
            <v>377</v>
          </cell>
          <cell r="K116">
            <v>388</v>
          </cell>
          <cell r="M116">
            <v>34</v>
          </cell>
          <cell r="AM116">
            <v>1</v>
          </cell>
          <cell r="AN116">
            <v>1.9E-2</v>
          </cell>
          <cell r="AO116">
            <v>1</v>
          </cell>
          <cell r="AP116" t="str">
            <v>저압케이블공</v>
          </cell>
          <cell r="AQ116">
            <v>1.9E-2</v>
          </cell>
          <cell r="BB116" t="str">
            <v>전 7-10</v>
          </cell>
        </row>
        <row r="117">
          <cell r="A117">
            <v>96</v>
          </cell>
          <cell r="B117" t="str">
            <v>케이블</v>
          </cell>
          <cell r="C117" t="str">
            <v>CVV 4C/2㎟</v>
          </cell>
          <cell r="D117">
            <v>1.03</v>
          </cell>
          <cell r="E117" t="str">
            <v>m</v>
          </cell>
          <cell r="F117">
            <v>50</v>
          </cell>
          <cell r="G117">
            <v>2114</v>
          </cell>
          <cell r="I117">
            <v>1594</v>
          </cell>
          <cell r="J117">
            <v>460</v>
          </cell>
          <cell r="K117">
            <v>473</v>
          </cell>
          <cell r="M117">
            <v>47</v>
          </cell>
          <cell r="AM117">
            <v>1</v>
          </cell>
          <cell r="AN117">
            <v>2.5999999999999999E-2</v>
          </cell>
          <cell r="AO117">
            <v>1</v>
          </cell>
          <cell r="AP117" t="str">
            <v>저압케이블공</v>
          </cell>
          <cell r="AQ117">
            <v>2.5999999999999999E-2</v>
          </cell>
          <cell r="BB117" t="str">
            <v>전 7-10</v>
          </cell>
        </row>
        <row r="118">
          <cell r="A118">
            <v>97</v>
          </cell>
          <cell r="B118" t="str">
            <v>케이블</v>
          </cell>
          <cell r="C118" t="str">
            <v>CVV 5C/2㎟</v>
          </cell>
          <cell r="D118">
            <v>1.03</v>
          </cell>
          <cell r="E118" t="str">
            <v>m</v>
          </cell>
          <cell r="F118">
            <v>50</v>
          </cell>
          <cell r="G118">
            <v>2559</v>
          </cell>
          <cell r="I118">
            <v>1962</v>
          </cell>
          <cell r="J118">
            <v>524</v>
          </cell>
          <cell r="K118">
            <v>539</v>
          </cell>
          <cell r="M118">
            <v>58</v>
          </cell>
          <cell r="AM118">
            <v>1</v>
          </cell>
          <cell r="AN118">
            <v>3.2000000000000001E-2</v>
          </cell>
          <cell r="AO118">
            <v>1</v>
          </cell>
          <cell r="AP118" t="str">
            <v>저압케이블공</v>
          </cell>
          <cell r="AQ118">
            <v>3.2000000000000001E-2</v>
          </cell>
          <cell r="BB118" t="str">
            <v>전 7-10</v>
          </cell>
        </row>
        <row r="119">
          <cell r="A119">
            <v>98</v>
          </cell>
          <cell r="B119" t="str">
            <v>케이블</v>
          </cell>
          <cell r="C119" t="str">
            <v>CVV 6C/2㎟</v>
          </cell>
          <cell r="D119">
            <v>1.03</v>
          </cell>
          <cell r="E119" t="str">
            <v>m</v>
          </cell>
          <cell r="F119">
            <v>50</v>
          </cell>
          <cell r="G119">
            <v>2686</v>
          </cell>
          <cell r="I119">
            <v>2147</v>
          </cell>
          <cell r="J119">
            <v>462</v>
          </cell>
          <cell r="K119">
            <v>475</v>
          </cell>
          <cell r="M119">
            <v>64</v>
          </cell>
          <cell r="AM119">
            <v>1</v>
          </cell>
          <cell r="AN119">
            <v>3.5000000000000003E-2</v>
          </cell>
          <cell r="AO119">
            <v>1</v>
          </cell>
          <cell r="AP119" t="str">
            <v>저압케이블공</v>
          </cell>
          <cell r="AQ119">
            <v>3.5000000000000003E-2</v>
          </cell>
          <cell r="BB119" t="str">
            <v>전 7-10</v>
          </cell>
        </row>
        <row r="120">
          <cell r="A120">
            <v>99</v>
          </cell>
          <cell r="B120" t="str">
            <v>케이블</v>
          </cell>
          <cell r="C120" t="str">
            <v>CVV 7C/2㎟</v>
          </cell>
          <cell r="D120">
            <v>1.03</v>
          </cell>
          <cell r="E120" t="str">
            <v>m</v>
          </cell>
          <cell r="F120">
            <v>50</v>
          </cell>
          <cell r="G120">
            <v>3130</v>
          </cell>
          <cell r="I120">
            <v>2392</v>
          </cell>
          <cell r="J120">
            <v>648</v>
          </cell>
          <cell r="K120">
            <v>667</v>
          </cell>
          <cell r="M120">
            <v>71</v>
          </cell>
          <cell r="AM120">
            <v>1</v>
          </cell>
          <cell r="AN120">
            <v>3.9E-2</v>
          </cell>
          <cell r="AO120">
            <v>1</v>
          </cell>
          <cell r="AP120" t="str">
            <v>저압케이블공</v>
          </cell>
          <cell r="AQ120">
            <v>3.9E-2</v>
          </cell>
          <cell r="BB120" t="str">
            <v>전 7-10</v>
          </cell>
        </row>
        <row r="121">
          <cell r="A121">
            <v>100</v>
          </cell>
          <cell r="B121" t="str">
            <v>케이블</v>
          </cell>
          <cell r="C121" t="str">
            <v>CVV 8C/2㎟</v>
          </cell>
          <cell r="D121">
            <v>1.03</v>
          </cell>
          <cell r="E121" t="str">
            <v>m</v>
          </cell>
          <cell r="F121">
            <v>50</v>
          </cell>
          <cell r="G121">
            <v>3485</v>
          </cell>
          <cell r="I121">
            <v>2576</v>
          </cell>
          <cell r="J121">
            <v>808</v>
          </cell>
          <cell r="K121">
            <v>832</v>
          </cell>
          <cell r="M121">
            <v>77</v>
          </cell>
          <cell r="AM121">
            <v>1</v>
          </cell>
          <cell r="AN121">
            <v>4.2000000000000003E-2</v>
          </cell>
          <cell r="AO121">
            <v>1</v>
          </cell>
          <cell r="AP121" t="str">
            <v>저압케이블공</v>
          </cell>
          <cell r="AQ121">
            <v>4.2000000000000003E-2</v>
          </cell>
          <cell r="BB121" t="str">
            <v>전 7-10</v>
          </cell>
        </row>
        <row r="122">
          <cell r="A122">
            <v>101</v>
          </cell>
          <cell r="B122" t="str">
            <v>케이블</v>
          </cell>
          <cell r="C122" t="str">
            <v>CVV 9C/2㎟</v>
          </cell>
          <cell r="D122">
            <v>1.03</v>
          </cell>
          <cell r="E122" t="str">
            <v>m</v>
          </cell>
          <cell r="F122">
            <v>50</v>
          </cell>
          <cell r="G122">
            <v>3938</v>
          </cell>
          <cell r="I122">
            <v>2944</v>
          </cell>
          <cell r="J122">
            <v>880</v>
          </cell>
          <cell r="K122">
            <v>906</v>
          </cell>
          <cell r="M122">
            <v>88</v>
          </cell>
          <cell r="AM122">
            <v>1</v>
          </cell>
          <cell r="AN122">
            <v>4.8000000000000001E-2</v>
          </cell>
          <cell r="AO122">
            <v>1</v>
          </cell>
          <cell r="AP122" t="str">
            <v>저압케이블공</v>
          </cell>
          <cell r="AQ122">
            <v>4.8000000000000001E-2</v>
          </cell>
          <cell r="BB122" t="str">
            <v>전 7-10</v>
          </cell>
        </row>
        <row r="123">
          <cell r="A123">
            <v>102</v>
          </cell>
          <cell r="B123" t="str">
            <v>케이블</v>
          </cell>
          <cell r="C123" t="str">
            <v>CVV 10C/2㎟</v>
          </cell>
          <cell r="D123">
            <v>1.03</v>
          </cell>
          <cell r="E123" t="str">
            <v>m</v>
          </cell>
          <cell r="F123">
            <v>50</v>
          </cell>
          <cell r="G123">
            <v>4071</v>
          </cell>
          <cell r="I123">
            <v>2944</v>
          </cell>
          <cell r="J123">
            <v>1009</v>
          </cell>
          <cell r="K123">
            <v>1039</v>
          </cell>
          <cell r="M123">
            <v>88</v>
          </cell>
          <cell r="AM123">
            <v>1</v>
          </cell>
          <cell r="AN123">
            <v>4.8000000000000001E-2</v>
          </cell>
          <cell r="AO123">
            <v>1</v>
          </cell>
          <cell r="AP123" t="str">
            <v>저압케이블공</v>
          </cell>
          <cell r="AQ123">
            <v>4.8000000000000001E-2</v>
          </cell>
          <cell r="BB123" t="str">
            <v>전 7-10</v>
          </cell>
        </row>
        <row r="124">
          <cell r="A124">
            <v>103</v>
          </cell>
          <cell r="B124" t="str">
            <v>케이블</v>
          </cell>
          <cell r="C124" t="str">
            <v>CVV 12C/2㎟</v>
          </cell>
          <cell r="D124">
            <v>1.03</v>
          </cell>
          <cell r="E124" t="str">
            <v>m</v>
          </cell>
          <cell r="F124">
            <v>50</v>
          </cell>
          <cell r="G124">
            <v>4564</v>
          </cell>
          <cell r="I124">
            <v>3312</v>
          </cell>
          <cell r="J124">
            <v>1120</v>
          </cell>
          <cell r="K124">
            <v>1153</v>
          </cell>
          <cell r="M124">
            <v>99</v>
          </cell>
          <cell r="AM124">
            <v>1</v>
          </cell>
          <cell r="AN124">
            <v>5.3999999999999999E-2</v>
          </cell>
          <cell r="AO124">
            <v>1</v>
          </cell>
          <cell r="AP124" t="str">
            <v>저압케이블공</v>
          </cell>
          <cell r="AQ124">
            <v>5.3999999999999999E-2</v>
          </cell>
          <cell r="BB124" t="str">
            <v>전 7-10</v>
          </cell>
        </row>
        <row r="125">
          <cell r="A125">
            <v>104</v>
          </cell>
          <cell r="B125" t="str">
            <v>케이블</v>
          </cell>
          <cell r="C125" t="str">
            <v>CVV 15C/2㎟</v>
          </cell>
          <cell r="D125">
            <v>1.03</v>
          </cell>
          <cell r="E125" t="str">
            <v>m</v>
          </cell>
          <cell r="F125">
            <v>50</v>
          </cell>
          <cell r="G125">
            <v>6041</v>
          </cell>
          <cell r="I125">
            <v>4416</v>
          </cell>
          <cell r="J125">
            <v>1450</v>
          </cell>
          <cell r="K125">
            <v>1493</v>
          </cell>
          <cell r="M125">
            <v>132</v>
          </cell>
          <cell r="AM125">
            <v>1</v>
          </cell>
          <cell r="AN125">
            <v>7.1999999999999995E-2</v>
          </cell>
          <cell r="AO125">
            <v>1</v>
          </cell>
          <cell r="AP125" t="str">
            <v>저압케이블공</v>
          </cell>
          <cell r="AQ125">
            <v>7.1999999999999995E-2</v>
          </cell>
          <cell r="BB125" t="str">
            <v>전 7-10</v>
          </cell>
        </row>
        <row r="126">
          <cell r="A126">
            <v>105</v>
          </cell>
          <cell r="B126" t="str">
            <v>케이블</v>
          </cell>
          <cell r="C126" t="str">
            <v>CVV 19C/2㎟</v>
          </cell>
          <cell r="D126">
            <v>1.03</v>
          </cell>
          <cell r="E126" t="str">
            <v>m</v>
          </cell>
          <cell r="F126">
            <v>50</v>
          </cell>
          <cell r="G126">
            <v>6236</v>
          </cell>
          <cell r="I126">
            <v>4416</v>
          </cell>
          <cell r="J126">
            <v>1639</v>
          </cell>
          <cell r="K126">
            <v>1688</v>
          </cell>
          <cell r="M126">
            <v>132</v>
          </cell>
          <cell r="AM126">
            <v>1</v>
          </cell>
          <cell r="AN126">
            <v>7.1999999999999995E-2</v>
          </cell>
          <cell r="AO126">
            <v>1</v>
          </cell>
          <cell r="AP126" t="str">
            <v>저압케이블공</v>
          </cell>
          <cell r="AQ126">
            <v>7.1999999999999995E-2</v>
          </cell>
          <cell r="BB126" t="str">
            <v>전 7-10</v>
          </cell>
        </row>
        <row r="127">
          <cell r="A127">
            <v>106</v>
          </cell>
          <cell r="B127" t="str">
            <v>케이블</v>
          </cell>
          <cell r="C127" t="str">
            <v>CVV 24C/2㎟</v>
          </cell>
          <cell r="D127">
            <v>1.03</v>
          </cell>
          <cell r="E127" t="str">
            <v>m</v>
          </cell>
          <cell r="F127">
            <v>50</v>
          </cell>
          <cell r="G127">
            <v>7440</v>
          </cell>
          <cell r="I127">
            <v>5152</v>
          </cell>
          <cell r="J127">
            <v>2072</v>
          </cell>
          <cell r="K127">
            <v>2134</v>
          </cell>
          <cell r="M127">
            <v>154</v>
          </cell>
          <cell r="AM127">
            <v>1</v>
          </cell>
          <cell r="AN127">
            <v>8.4000000000000005E-2</v>
          </cell>
          <cell r="AO127">
            <v>1</v>
          </cell>
          <cell r="AP127" t="str">
            <v>저압케이블공</v>
          </cell>
          <cell r="AQ127">
            <v>8.4000000000000005E-2</v>
          </cell>
          <cell r="BB127" t="str">
            <v>전 7-10</v>
          </cell>
        </row>
        <row r="128">
          <cell r="A128">
            <v>107</v>
          </cell>
          <cell r="B128" t="str">
            <v>케이블</v>
          </cell>
          <cell r="C128" t="str">
            <v>CVV 27C/2㎟</v>
          </cell>
          <cell r="D128">
            <v>1.03</v>
          </cell>
          <cell r="E128" t="str">
            <v>m</v>
          </cell>
          <cell r="F128">
            <v>50</v>
          </cell>
          <cell r="G128">
            <v>8518</v>
          </cell>
          <cell r="I128">
            <v>6011</v>
          </cell>
          <cell r="J128">
            <v>2260</v>
          </cell>
          <cell r="K128">
            <v>2327</v>
          </cell>
          <cell r="M128">
            <v>180</v>
          </cell>
          <cell r="AM128">
            <v>1</v>
          </cell>
          <cell r="AN128">
            <v>9.8000000000000004E-2</v>
          </cell>
          <cell r="AO128">
            <v>1</v>
          </cell>
          <cell r="AP128" t="str">
            <v>저압케이블공</v>
          </cell>
          <cell r="AQ128">
            <v>9.8000000000000004E-2</v>
          </cell>
          <cell r="BB128" t="str">
            <v>전 7-10</v>
          </cell>
        </row>
        <row r="129">
          <cell r="A129">
            <v>108</v>
          </cell>
          <cell r="B129" t="str">
            <v>케이블</v>
          </cell>
          <cell r="C129" t="str">
            <v>CVV 30C/2㎟</v>
          </cell>
          <cell r="D129">
            <v>1.03</v>
          </cell>
          <cell r="E129" t="str">
            <v>m</v>
          </cell>
          <cell r="F129">
            <v>50</v>
          </cell>
          <cell r="G129">
            <v>8796</v>
          </cell>
          <cell r="I129">
            <v>6011</v>
          </cell>
          <cell r="J129">
            <v>2530</v>
          </cell>
          <cell r="K129">
            <v>2605</v>
          </cell>
          <cell r="M129">
            <v>180</v>
          </cell>
          <cell r="AM129">
            <v>1</v>
          </cell>
          <cell r="AN129">
            <v>9.8000000000000004E-2</v>
          </cell>
          <cell r="AO129">
            <v>1</v>
          </cell>
          <cell r="AP129" t="str">
            <v>저압케이블공</v>
          </cell>
          <cell r="AQ129">
            <v>9.8000000000000004E-2</v>
          </cell>
          <cell r="BB129" t="str">
            <v>전 7-10</v>
          </cell>
        </row>
        <row r="130">
          <cell r="A130">
            <v>109</v>
          </cell>
          <cell r="B130" t="str">
            <v>케이블</v>
          </cell>
          <cell r="C130" t="str">
            <v>CVV 3C/3.5㎟</v>
          </cell>
          <cell r="D130">
            <v>1.03</v>
          </cell>
          <cell r="E130" t="str">
            <v>m</v>
          </cell>
          <cell r="F130">
            <v>50</v>
          </cell>
          <cell r="G130">
            <v>1975</v>
          </cell>
          <cell r="I130">
            <v>1349</v>
          </cell>
          <cell r="J130">
            <v>569</v>
          </cell>
          <cell r="K130">
            <v>586</v>
          </cell>
          <cell r="M130">
            <v>40</v>
          </cell>
          <cell r="AM130">
            <v>1</v>
          </cell>
          <cell r="AN130">
            <v>2.1999999999999999E-2</v>
          </cell>
          <cell r="AO130">
            <v>1</v>
          </cell>
          <cell r="AP130" t="str">
            <v>저압케이블공</v>
          </cell>
          <cell r="AQ130">
            <v>2.1999999999999999E-2</v>
          </cell>
          <cell r="BB130" t="str">
            <v>전 7-10</v>
          </cell>
        </row>
        <row r="131">
          <cell r="A131">
            <v>110</v>
          </cell>
          <cell r="B131" t="str">
            <v>케이블</v>
          </cell>
          <cell r="C131" t="str">
            <v>CVV-S 2C/1.25㎟</v>
          </cell>
          <cell r="D131">
            <v>1.03</v>
          </cell>
          <cell r="E131" t="str">
            <v>m</v>
          </cell>
          <cell r="F131">
            <v>50</v>
          </cell>
          <cell r="G131">
            <v>1709</v>
          </cell>
          <cell r="I131">
            <v>1236</v>
          </cell>
          <cell r="J131">
            <v>424</v>
          </cell>
          <cell r="K131">
            <v>436</v>
          </cell>
          <cell r="M131">
            <v>37</v>
          </cell>
          <cell r="AM131">
            <v>1</v>
          </cell>
          <cell r="AN131">
            <v>1.6799999999999999E-2</v>
          </cell>
          <cell r="AO131">
            <v>1.2</v>
          </cell>
          <cell r="AP131" t="str">
            <v>저압케이블공</v>
          </cell>
          <cell r="AQ131">
            <v>1.6799999999999999E-2</v>
          </cell>
          <cell r="BB131" t="str">
            <v>전 7-10</v>
          </cell>
        </row>
        <row r="132">
          <cell r="A132">
            <v>111</v>
          </cell>
          <cell r="B132" t="str">
            <v>케이블</v>
          </cell>
          <cell r="C132" t="str">
            <v>CVV-S 30C/1.25㎟</v>
          </cell>
          <cell r="D132">
            <v>1.03</v>
          </cell>
          <cell r="E132" t="str">
            <v>m</v>
          </cell>
          <cell r="F132">
            <v>50</v>
          </cell>
          <cell r="G132">
            <v>11068</v>
          </cell>
          <cell r="I132">
            <v>8656</v>
          </cell>
          <cell r="J132">
            <v>2091</v>
          </cell>
          <cell r="K132">
            <v>2153</v>
          </cell>
          <cell r="M132">
            <v>259</v>
          </cell>
          <cell r="AM132">
            <v>1</v>
          </cell>
          <cell r="AN132">
            <v>0.1176</v>
          </cell>
          <cell r="AO132">
            <v>1.2</v>
          </cell>
          <cell r="AP132" t="str">
            <v>저압케이블공</v>
          </cell>
          <cell r="AQ132">
            <v>0.1176</v>
          </cell>
          <cell r="BB132" t="str">
            <v>전 7-10</v>
          </cell>
        </row>
        <row r="133">
          <cell r="A133">
            <v>112</v>
          </cell>
          <cell r="B133" t="str">
            <v>케이블</v>
          </cell>
          <cell r="C133" t="str">
            <v>CVV-S 2C/2㎟</v>
          </cell>
          <cell r="D133">
            <v>1.03</v>
          </cell>
          <cell r="E133" t="str">
            <v>m</v>
          </cell>
          <cell r="F133">
            <v>50</v>
          </cell>
          <cell r="G133">
            <v>1748</v>
          </cell>
          <cell r="I133">
            <v>1236</v>
          </cell>
          <cell r="J133">
            <v>462</v>
          </cell>
          <cell r="K133">
            <v>475</v>
          </cell>
          <cell r="M133">
            <v>37</v>
          </cell>
          <cell r="AM133">
            <v>1</v>
          </cell>
          <cell r="AN133">
            <v>1.6799999999999999E-2</v>
          </cell>
          <cell r="AO133">
            <v>1.2</v>
          </cell>
          <cell r="AP133" t="str">
            <v>저압케이블공</v>
          </cell>
          <cell r="AQ133">
            <v>1.6799999999999999E-2</v>
          </cell>
          <cell r="BB133" t="str">
            <v>전 7-10</v>
          </cell>
        </row>
        <row r="134">
          <cell r="A134">
            <v>113</v>
          </cell>
          <cell r="B134" t="str">
            <v>케이블</v>
          </cell>
          <cell r="C134" t="str">
            <v>CVV-S 30C/2㎟</v>
          </cell>
          <cell r="D134">
            <v>1.03</v>
          </cell>
          <cell r="E134" t="str">
            <v>m</v>
          </cell>
          <cell r="F134">
            <v>50</v>
          </cell>
          <cell r="G134">
            <v>11873</v>
          </cell>
          <cell r="I134">
            <v>8656</v>
          </cell>
          <cell r="J134">
            <v>2872</v>
          </cell>
          <cell r="K134">
            <v>2958</v>
          </cell>
          <cell r="M134">
            <v>259</v>
          </cell>
          <cell r="AM134">
            <v>1</v>
          </cell>
          <cell r="AN134">
            <v>0.1176</v>
          </cell>
          <cell r="AO134">
            <v>1.2</v>
          </cell>
          <cell r="AP134" t="str">
            <v>저압케이블공</v>
          </cell>
          <cell r="AQ134">
            <v>0.1176</v>
          </cell>
          <cell r="BB134" t="str">
            <v>전 7-10</v>
          </cell>
        </row>
        <row r="135">
          <cell r="A135">
            <v>114</v>
          </cell>
          <cell r="B135" t="str">
            <v>케이블</v>
          </cell>
          <cell r="C135" t="str">
            <v>CVV-S 2C/3.5㎟</v>
          </cell>
          <cell r="D135">
            <v>1.03</v>
          </cell>
          <cell r="E135" t="str">
            <v>m</v>
          </cell>
          <cell r="F135">
            <v>50</v>
          </cell>
          <cell r="G135">
            <v>2044</v>
          </cell>
          <cell r="I135">
            <v>1413</v>
          </cell>
          <cell r="J135">
            <v>572</v>
          </cell>
          <cell r="K135">
            <v>589</v>
          </cell>
          <cell r="M135">
            <v>42</v>
          </cell>
          <cell r="AM135">
            <v>1</v>
          </cell>
          <cell r="AN135">
            <v>1.9199999999999998E-2</v>
          </cell>
          <cell r="AO135">
            <v>1.2</v>
          </cell>
          <cell r="AP135" t="str">
            <v>저압케이블공</v>
          </cell>
          <cell r="AQ135">
            <v>1.9199999999999998E-2</v>
          </cell>
          <cell r="BB135" t="str">
            <v>전 7-10</v>
          </cell>
        </row>
        <row r="136">
          <cell r="A136">
            <v>115</v>
          </cell>
          <cell r="B136" t="str">
            <v>케이블</v>
          </cell>
          <cell r="C136" t="str">
            <v>CVV-S 4C/3.5㎟</v>
          </cell>
          <cell r="D136">
            <v>1.03</v>
          </cell>
          <cell r="E136" t="str">
            <v>m</v>
          </cell>
          <cell r="F136">
            <v>50</v>
          </cell>
          <cell r="G136">
            <v>3477</v>
          </cell>
          <cell r="I136">
            <v>2561</v>
          </cell>
          <cell r="J136">
            <v>816</v>
          </cell>
          <cell r="K136">
            <v>840</v>
          </cell>
          <cell r="M136">
            <v>76</v>
          </cell>
          <cell r="AM136">
            <v>1</v>
          </cell>
          <cell r="AN136">
            <v>3.4799999999999998E-2</v>
          </cell>
          <cell r="AO136">
            <v>1.2</v>
          </cell>
          <cell r="AP136" t="str">
            <v>저압케이블공</v>
          </cell>
          <cell r="AQ136">
            <v>3.4799999999999998E-2</v>
          </cell>
          <cell r="BB136" t="str">
            <v>전 7-10</v>
          </cell>
        </row>
        <row r="137">
          <cell r="A137">
            <v>116</v>
          </cell>
          <cell r="B137" t="str">
            <v>케이블</v>
          </cell>
          <cell r="C137" t="str">
            <v>CVV-S 6C/3.5㎟</v>
          </cell>
          <cell r="D137">
            <v>1.03</v>
          </cell>
          <cell r="E137" t="str">
            <v>m</v>
          </cell>
          <cell r="F137">
            <v>50</v>
          </cell>
          <cell r="G137">
            <v>4598</v>
          </cell>
          <cell r="I137">
            <v>3356</v>
          </cell>
          <cell r="J137">
            <v>1109</v>
          </cell>
          <cell r="K137">
            <v>1142</v>
          </cell>
          <cell r="M137">
            <v>100</v>
          </cell>
          <cell r="AM137">
            <v>1</v>
          </cell>
          <cell r="AN137">
            <v>4.5599999999999995E-2</v>
          </cell>
          <cell r="AO137">
            <v>1.2</v>
          </cell>
          <cell r="AP137" t="str">
            <v>저압케이블공</v>
          </cell>
          <cell r="AQ137">
            <v>4.5599999999999995E-2</v>
          </cell>
          <cell r="BB137" t="str">
            <v>전 7-10</v>
          </cell>
        </row>
        <row r="138">
          <cell r="A138">
            <v>117</v>
          </cell>
          <cell r="B138" t="str">
            <v>케이블</v>
          </cell>
          <cell r="C138" t="str">
            <v>CVV-S 15C/3.5㎟</v>
          </cell>
          <cell r="D138">
            <v>1.03</v>
          </cell>
          <cell r="E138" t="str">
            <v>m</v>
          </cell>
          <cell r="F138">
            <v>50</v>
          </cell>
          <cell r="G138">
            <v>9457</v>
          </cell>
          <cell r="I138">
            <v>6890</v>
          </cell>
          <cell r="J138">
            <v>2293</v>
          </cell>
          <cell r="K138">
            <v>2361</v>
          </cell>
          <cell r="M138">
            <v>206</v>
          </cell>
          <cell r="AM138">
            <v>1</v>
          </cell>
          <cell r="AN138">
            <v>9.3600000000000003E-2</v>
          </cell>
          <cell r="AO138">
            <v>1.2</v>
          </cell>
          <cell r="AP138" t="str">
            <v>저압케이블공</v>
          </cell>
          <cell r="AQ138">
            <v>9.3600000000000003E-2</v>
          </cell>
          <cell r="BB138" t="str">
            <v>전 7-10</v>
          </cell>
        </row>
        <row r="139">
          <cell r="A139">
            <v>118</v>
          </cell>
          <cell r="B139" t="str">
            <v>케이블</v>
          </cell>
          <cell r="C139" t="str">
            <v>CVV-SB 2C/2.0㎟</v>
          </cell>
          <cell r="D139">
            <v>1.03</v>
          </cell>
          <cell r="E139" t="str">
            <v>m</v>
          </cell>
          <cell r="F139">
            <v>50</v>
          </cell>
          <cell r="G139">
            <v>1735</v>
          </cell>
          <cell r="I139">
            <v>1236</v>
          </cell>
          <cell r="J139">
            <v>449</v>
          </cell>
          <cell r="K139">
            <v>462</v>
          </cell>
          <cell r="M139">
            <v>37</v>
          </cell>
          <cell r="AM139">
            <v>1</v>
          </cell>
          <cell r="AN139">
            <v>1.6799999999999999E-2</v>
          </cell>
          <cell r="AO139">
            <v>1.2</v>
          </cell>
          <cell r="AP139" t="str">
            <v>저압케이블공</v>
          </cell>
          <cell r="AQ139">
            <v>1.6799999999999999E-2</v>
          </cell>
          <cell r="BB139" t="str">
            <v>전 7-10</v>
          </cell>
        </row>
        <row r="140">
          <cell r="A140">
            <v>119</v>
          </cell>
          <cell r="B140" t="str">
            <v>케이블</v>
          </cell>
          <cell r="C140" t="str">
            <v>CVV-SB 3C/1.25㎟</v>
          </cell>
          <cell r="D140">
            <v>1.03</v>
          </cell>
          <cell r="E140" t="str">
            <v>m</v>
          </cell>
          <cell r="F140">
            <v>50</v>
          </cell>
          <cell r="G140">
            <v>2334</v>
          </cell>
          <cell r="I140">
            <v>1678</v>
          </cell>
          <cell r="J140">
            <v>589</v>
          </cell>
          <cell r="K140">
            <v>606</v>
          </cell>
          <cell r="M140">
            <v>50</v>
          </cell>
          <cell r="AM140">
            <v>1</v>
          </cell>
          <cell r="AN140">
            <v>2.2799999999999997E-2</v>
          </cell>
          <cell r="AO140">
            <v>1.2</v>
          </cell>
          <cell r="AP140" t="str">
            <v>저압케이블공</v>
          </cell>
          <cell r="AQ140">
            <v>2.2799999999999997E-2</v>
          </cell>
          <cell r="BB140" t="str">
            <v>전 7-10</v>
          </cell>
        </row>
        <row r="141">
          <cell r="A141">
            <v>120</v>
          </cell>
          <cell r="B141" t="str">
            <v>케이블</v>
          </cell>
          <cell r="C141" t="str">
            <v>CVV-SB 30C/1.25㎟</v>
          </cell>
          <cell r="D141">
            <v>1.03</v>
          </cell>
          <cell r="E141" t="str">
            <v>m</v>
          </cell>
          <cell r="F141">
            <v>50</v>
          </cell>
          <cell r="G141">
            <v>11218</v>
          </cell>
          <cell r="I141">
            <v>8656</v>
          </cell>
          <cell r="J141">
            <v>2236</v>
          </cell>
          <cell r="K141">
            <v>2303</v>
          </cell>
          <cell r="M141">
            <v>259</v>
          </cell>
          <cell r="AM141">
            <v>1</v>
          </cell>
          <cell r="AN141">
            <v>0.1176</v>
          </cell>
          <cell r="AO141">
            <v>1.2</v>
          </cell>
          <cell r="AP141" t="str">
            <v>저압케이블공</v>
          </cell>
          <cell r="AQ141">
            <v>0.1176</v>
          </cell>
          <cell r="BB141" t="str">
            <v>전 7-10</v>
          </cell>
        </row>
        <row r="142">
          <cell r="A142">
            <v>121</v>
          </cell>
          <cell r="B142" t="str">
            <v>전선</v>
          </cell>
          <cell r="C142" t="str">
            <v>TIV 2C 0.8㎜</v>
          </cell>
          <cell r="D142">
            <v>1.03</v>
          </cell>
          <cell r="E142" t="str">
            <v>m</v>
          </cell>
          <cell r="F142">
            <v>50</v>
          </cell>
          <cell r="G142">
            <v>1005</v>
          </cell>
          <cell r="I142">
            <v>933</v>
          </cell>
          <cell r="J142">
            <v>44</v>
          </cell>
          <cell r="K142">
            <v>45</v>
          </cell>
          <cell r="M142">
            <v>27</v>
          </cell>
          <cell r="AM142">
            <v>1</v>
          </cell>
          <cell r="AN142">
            <v>1.4999999999999999E-2</v>
          </cell>
          <cell r="AO142">
            <v>1</v>
          </cell>
          <cell r="AP142" t="str">
            <v>통신내선공</v>
          </cell>
          <cell r="AQ142">
            <v>1.4999999999999999E-2</v>
          </cell>
          <cell r="BB142" t="str">
            <v>통 3-16</v>
          </cell>
        </row>
        <row r="143">
          <cell r="A143">
            <v>122</v>
          </cell>
          <cell r="B143" t="str">
            <v>케이블</v>
          </cell>
          <cell r="C143" t="str">
            <v>CPEV 5P 0.65㎟</v>
          </cell>
          <cell r="D143">
            <v>1.03</v>
          </cell>
          <cell r="E143" t="str">
            <v>m</v>
          </cell>
          <cell r="F143">
            <v>50</v>
          </cell>
          <cell r="G143">
            <v>1465</v>
          </cell>
          <cell r="I143">
            <v>969</v>
          </cell>
          <cell r="J143">
            <v>454</v>
          </cell>
          <cell r="K143">
            <v>467</v>
          </cell>
          <cell r="M143">
            <v>29</v>
          </cell>
          <cell r="AM143">
            <v>2</v>
          </cell>
          <cell r="AN143">
            <v>0.02</v>
          </cell>
          <cell r="AO143">
            <v>1</v>
          </cell>
          <cell r="AP143" t="str">
            <v>보통인부</v>
          </cell>
          <cell r="AQ143">
            <v>1.2E-2</v>
          </cell>
          <cell r="AR143" t="str">
            <v>통신케이블공</v>
          </cell>
          <cell r="AS143">
            <v>8.0000000000000002E-3</v>
          </cell>
          <cell r="BB143" t="str">
            <v>통 3-15</v>
          </cell>
        </row>
        <row r="144">
          <cell r="A144">
            <v>123</v>
          </cell>
          <cell r="B144" t="str">
            <v>케이블</v>
          </cell>
          <cell r="C144" t="str">
            <v>CPEV 10P 0.65㎟</v>
          </cell>
          <cell r="D144">
            <v>1.03</v>
          </cell>
          <cell r="E144" t="str">
            <v>m</v>
          </cell>
          <cell r="F144">
            <v>50</v>
          </cell>
          <cell r="G144">
            <v>1585</v>
          </cell>
          <cell r="I144">
            <v>969</v>
          </cell>
          <cell r="J144">
            <v>570</v>
          </cell>
          <cell r="K144">
            <v>587</v>
          </cell>
          <cell r="M144">
            <v>29</v>
          </cell>
          <cell r="AM144">
            <v>2</v>
          </cell>
          <cell r="AN144">
            <v>0.02</v>
          </cell>
          <cell r="AO144">
            <v>1</v>
          </cell>
          <cell r="AP144" t="str">
            <v>보통인부</v>
          </cell>
          <cell r="AQ144">
            <v>1.2E-2</v>
          </cell>
          <cell r="AR144" t="str">
            <v>통신케이블공</v>
          </cell>
          <cell r="AS144">
            <v>8.0000000000000002E-3</v>
          </cell>
          <cell r="BB144" t="str">
            <v>통 3-15</v>
          </cell>
        </row>
        <row r="145">
          <cell r="A145">
            <v>124</v>
          </cell>
          <cell r="B145" t="str">
            <v>케이블</v>
          </cell>
          <cell r="C145" t="str">
            <v>CPEV 20P 0.65㎟</v>
          </cell>
          <cell r="D145">
            <v>1.03</v>
          </cell>
          <cell r="E145" t="str">
            <v>m</v>
          </cell>
          <cell r="F145">
            <v>50</v>
          </cell>
          <cell r="G145">
            <v>1974</v>
          </cell>
          <cell r="I145">
            <v>1075</v>
          </cell>
          <cell r="J145">
            <v>842</v>
          </cell>
          <cell r="K145">
            <v>867</v>
          </cell>
          <cell r="M145">
            <v>32</v>
          </cell>
          <cell r="AM145">
            <v>2</v>
          </cell>
          <cell r="AN145">
            <v>2.1999999999999999E-2</v>
          </cell>
          <cell r="AO145">
            <v>1</v>
          </cell>
          <cell r="AP145" t="str">
            <v>보통인부</v>
          </cell>
          <cell r="AQ145">
            <v>1.2999999999999999E-2</v>
          </cell>
          <cell r="AR145" t="str">
            <v>통신케이블공</v>
          </cell>
          <cell r="AS145">
            <v>8.9999999999999993E-3</v>
          </cell>
          <cell r="BB145" t="str">
            <v>통 3-15</v>
          </cell>
        </row>
        <row r="146">
          <cell r="A146">
            <v>125</v>
          </cell>
          <cell r="B146" t="str">
            <v>케이블</v>
          </cell>
          <cell r="C146" t="str">
            <v>CPEV 30P 0.65㎟</v>
          </cell>
          <cell r="D146">
            <v>1.03</v>
          </cell>
          <cell r="E146" t="str">
            <v>m</v>
          </cell>
          <cell r="F146">
            <v>50</v>
          </cell>
          <cell r="G146">
            <v>2502</v>
          </cell>
          <cell r="I146">
            <v>1285</v>
          </cell>
          <cell r="J146">
            <v>1145</v>
          </cell>
          <cell r="K146">
            <v>1179</v>
          </cell>
          <cell r="M146">
            <v>38</v>
          </cell>
          <cell r="AM146">
            <v>2</v>
          </cell>
          <cell r="AN146">
            <v>2.5999999999999999E-2</v>
          </cell>
          <cell r="AO146">
            <v>1</v>
          </cell>
          <cell r="AP146" t="str">
            <v>보통인부</v>
          </cell>
          <cell r="AQ146">
            <v>1.4999999999999999E-2</v>
          </cell>
          <cell r="AR146" t="str">
            <v>통신케이블공</v>
          </cell>
          <cell r="AS146">
            <v>1.0999999999999999E-2</v>
          </cell>
          <cell r="BB146" t="str">
            <v>통 3-15</v>
          </cell>
        </row>
        <row r="147">
          <cell r="A147">
            <v>126</v>
          </cell>
          <cell r="B147" t="str">
            <v>케이블</v>
          </cell>
          <cell r="C147" t="str">
            <v>CPEV 50P 0.65㎟</v>
          </cell>
          <cell r="D147">
            <v>1.03</v>
          </cell>
          <cell r="E147" t="str">
            <v>m</v>
          </cell>
          <cell r="F147">
            <v>50</v>
          </cell>
          <cell r="G147">
            <v>3033</v>
          </cell>
          <cell r="I147">
            <v>1285</v>
          </cell>
          <cell r="J147">
            <v>1661</v>
          </cell>
          <cell r="K147">
            <v>1710</v>
          </cell>
          <cell r="M147">
            <v>38</v>
          </cell>
          <cell r="AM147">
            <v>2</v>
          </cell>
          <cell r="AN147">
            <v>2.5999999999999999E-2</v>
          </cell>
          <cell r="AO147">
            <v>1</v>
          </cell>
          <cell r="AP147" t="str">
            <v>보통인부</v>
          </cell>
          <cell r="AQ147">
            <v>1.4999999999999999E-2</v>
          </cell>
          <cell r="AR147" t="str">
            <v>통신케이블공</v>
          </cell>
          <cell r="AS147">
            <v>1.0999999999999999E-2</v>
          </cell>
          <cell r="BB147" t="str">
            <v>통 3-15</v>
          </cell>
        </row>
        <row r="148">
          <cell r="A148">
            <v>127</v>
          </cell>
          <cell r="B148" t="str">
            <v>케이블</v>
          </cell>
          <cell r="C148" t="str">
            <v>CPEV 100P 0.65㎟</v>
          </cell>
          <cell r="D148">
            <v>1.03</v>
          </cell>
          <cell r="E148" t="str">
            <v>m</v>
          </cell>
          <cell r="F148">
            <v>50</v>
          </cell>
          <cell r="G148">
            <v>4513</v>
          </cell>
          <cell r="I148">
            <v>1475</v>
          </cell>
          <cell r="J148">
            <v>2907</v>
          </cell>
          <cell r="K148">
            <v>2994</v>
          </cell>
          <cell r="M148">
            <v>44</v>
          </cell>
          <cell r="AM148">
            <v>2</v>
          </cell>
          <cell r="AN148">
            <v>3.0000000000000002E-2</v>
          </cell>
          <cell r="AO148">
            <v>1</v>
          </cell>
          <cell r="AP148" t="str">
            <v>보통인부</v>
          </cell>
          <cell r="AQ148">
            <v>1.7500000000000002E-2</v>
          </cell>
          <cell r="AR148" t="str">
            <v>통신케이블공</v>
          </cell>
          <cell r="AS148">
            <v>1.2500000000000001E-2</v>
          </cell>
          <cell r="BB148" t="str">
            <v>통 3-15</v>
          </cell>
        </row>
        <row r="149">
          <cell r="A149">
            <v>128</v>
          </cell>
          <cell r="B149" t="str">
            <v>케이블</v>
          </cell>
          <cell r="C149" t="str">
            <v>ECX 5C-2V</v>
          </cell>
          <cell r="D149">
            <v>1.03</v>
          </cell>
          <cell r="E149" t="str">
            <v>m</v>
          </cell>
          <cell r="F149">
            <v>50</v>
          </cell>
          <cell r="G149">
            <v>1485</v>
          </cell>
          <cell r="I149">
            <v>1134</v>
          </cell>
          <cell r="J149">
            <v>308</v>
          </cell>
          <cell r="K149">
            <v>317</v>
          </cell>
          <cell r="M149">
            <v>34</v>
          </cell>
          <cell r="AM149">
            <v>1</v>
          </cell>
          <cell r="AN149">
            <v>1.7999999999999999E-2</v>
          </cell>
          <cell r="AO149">
            <v>1</v>
          </cell>
          <cell r="AP149" t="str">
            <v>통신설비공</v>
          </cell>
          <cell r="AQ149">
            <v>1.7999999999999999E-2</v>
          </cell>
          <cell r="BB149" t="str">
            <v>통 5-89</v>
          </cell>
        </row>
        <row r="150">
          <cell r="A150">
            <v>129</v>
          </cell>
          <cell r="B150" t="str">
            <v>케이블</v>
          </cell>
          <cell r="C150" t="str">
            <v>ECX 7C-2V</v>
          </cell>
          <cell r="D150">
            <v>1.03</v>
          </cell>
          <cell r="E150" t="str">
            <v>m</v>
          </cell>
          <cell r="F150">
            <v>50</v>
          </cell>
          <cell r="G150">
            <v>2000</v>
          </cell>
          <cell r="I150">
            <v>1386</v>
          </cell>
          <cell r="J150">
            <v>557</v>
          </cell>
          <cell r="K150">
            <v>573</v>
          </cell>
          <cell r="M150">
            <v>41</v>
          </cell>
          <cell r="AM150">
            <v>1</v>
          </cell>
          <cell r="AN150">
            <v>2.1999999999999999E-2</v>
          </cell>
          <cell r="AO150">
            <v>1</v>
          </cell>
          <cell r="AP150" t="str">
            <v>통신설비공</v>
          </cell>
          <cell r="AQ150">
            <v>2.1999999999999999E-2</v>
          </cell>
          <cell r="BB150" t="str">
            <v>통 5-89</v>
          </cell>
        </row>
        <row r="151">
          <cell r="A151">
            <v>130</v>
          </cell>
          <cell r="B151" t="str">
            <v>전선관</v>
          </cell>
          <cell r="C151" t="str">
            <v>ST 16C</v>
          </cell>
          <cell r="D151">
            <v>1.1000000000000001</v>
          </cell>
          <cell r="E151" t="str">
            <v>m</v>
          </cell>
          <cell r="F151">
            <v>50</v>
          </cell>
          <cell r="G151">
            <v>4599</v>
          </cell>
          <cell r="I151">
            <v>3842</v>
          </cell>
          <cell r="J151">
            <v>584</v>
          </cell>
          <cell r="K151">
            <v>642</v>
          </cell>
          <cell r="M151">
            <v>115</v>
          </cell>
          <cell r="N151" t="str">
            <v>전선관 부속자재</v>
          </cell>
          <cell r="O151" t="str">
            <v>전선관의 15%</v>
          </cell>
          <cell r="P151">
            <v>1</v>
          </cell>
          <cell r="Q151" t="str">
            <v>식</v>
          </cell>
          <cell r="W151">
            <v>87</v>
          </cell>
          <cell r="AM151">
            <v>1</v>
          </cell>
          <cell r="AN151">
            <v>0.08</v>
          </cell>
          <cell r="AO151">
            <v>1</v>
          </cell>
          <cell r="AP151" t="str">
            <v>내선전공</v>
          </cell>
          <cell r="AQ151">
            <v>0.08</v>
          </cell>
          <cell r="BB151" t="str">
            <v>전 7-1</v>
          </cell>
        </row>
        <row r="152">
          <cell r="A152">
            <v>131</v>
          </cell>
          <cell r="B152" t="str">
            <v>전선관</v>
          </cell>
          <cell r="C152" t="str">
            <v>ST 22C</v>
          </cell>
          <cell r="D152">
            <v>1.1000000000000001</v>
          </cell>
          <cell r="E152" t="str">
            <v>m</v>
          </cell>
          <cell r="F152">
            <v>50</v>
          </cell>
          <cell r="G152">
            <v>6264</v>
          </cell>
          <cell r="I152">
            <v>5283</v>
          </cell>
          <cell r="J152">
            <v>749</v>
          </cell>
          <cell r="K152">
            <v>823</v>
          </cell>
          <cell r="M152">
            <v>158</v>
          </cell>
          <cell r="N152" t="str">
            <v>전선관 부속자재</v>
          </cell>
          <cell r="O152" t="str">
            <v>전선관의 15%</v>
          </cell>
          <cell r="P152">
            <v>1</v>
          </cell>
          <cell r="Q152" t="str">
            <v>식</v>
          </cell>
          <cell r="W152">
            <v>112</v>
          </cell>
          <cell r="AM152">
            <v>1</v>
          </cell>
          <cell r="AN152">
            <v>0.11</v>
          </cell>
          <cell r="AO152">
            <v>1</v>
          </cell>
          <cell r="AP152" t="str">
            <v>내선전공</v>
          </cell>
          <cell r="AQ152">
            <v>0.11</v>
          </cell>
          <cell r="BB152" t="str">
            <v>전 7-1</v>
          </cell>
        </row>
        <row r="153">
          <cell r="A153">
            <v>132</v>
          </cell>
          <cell r="B153" t="str">
            <v>전선관</v>
          </cell>
          <cell r="C153" t="str">
            <v>ST 28C</v>
          </cell>
          <cell r="D153">
            <v>1.1000000000000001</v>
          </cell>
          <cell r="E153" t="str">
            <v>m</v>
          </cell>
          <cell r="F153">
            <v>50</v>
          </cell>
          <cell r="G153">
            <v>7999</v>
          </cell>
          <cell r="I153">
            <v>6723</v>
          </cell>
          <cell r="J153">
            <v>978</v>
          </cell>
          <cell r="K153">
            <v>1075</v>
          </cell>
          <cell r="M153">
            <v>201</v>
          </cell>
          <cell r="N153" t="str">
            <v>전선관 부속자재</v>
          </cell>
          <cell r="O153" t="str">
            <v>전선관의 15%</v>
          </cell>
          <cell r="P153">
            <v>1</v>
          </cell>
          <cell r="Q153" t="str">
            <v>식</v>
          </cell>
          <cell r="W153">
            <v>146</v>
          </cell>
          <cell r="AM153">
            <v>1</v>
          </cell>
          <cell r="AN153">
            <v>0.14000000000000001</v>
          </cell>
          <cell r="AO153">
            <v>1</v>
          </cell>
          <cell r="AP153" t="str">
            <v>내선전공</v>
          </cell>
          <cell r="AQ153">
            <v>0.14000000000000001</v>
          </cell>
          <cell r="BB153" t="str">
            <v>전 7-1</v>
          </cell>
        </row>
        <row r="154">
          <cell r="A154">
            <v>133</v>
          </cell>
          <cell r="B154" t="str">
            <v>전선관</v>
          </cell>
          <cell r="C154" t="str">
            <v>ST 36C</v>
          </cell>
          <cell r="D154">
            <v>1.1000000000000001</v>
          </cell>
          <cell r="E154" t="str">
            <v>m</v>
          </cell>
          <cell r="F154">
            <v>50</v>
          </cell>
          <cell r="G154">
            <v>11213</v>
          </cell>
          <cell r="I154">
            <v>9605</v>
          </cell>
          <cell r="J154">
            <v>1200</v>
          </cell>
          <cell r="K154">
            <v>1320</v>
          </cell>
          <cell r="M154">
            <v>288</v>
          </cell>
          <cell r="N154" t="str">
            <v>전선관 부속자재</v>
          </cell>
          <cell r="O154" t="str">
            <v>전선관의 15%</v>
          </cell>
          <cell r="P154">
            <v>1</v>
          </cell>
          <cell r="Q154" t="str">
            <v>식</v>
          </cell>
          <cell r="W154">
            <v>180</v>
          </cell>
          <cell r="AM154">
            <v>1</v>
          </cell>
          <cell r="AN154">
            <v>0.2</v>
          </cell>
          <cell r="AO154">
            <v>1</v>
          </cell>
          <cell r="AP154" t="str">
            <v>내선전공</v>
          </cell>
          <cell r="AQ154">
            <v>0.2</v>
          </cell>
          <cell r="BB154" t="str">
            <v>전 7-1</v>
          </cell>
        </row>
        <row r="155">
          <cell r="A155">
            <v>134</v>
          </cell>
          <cell r="B155" t="str">
            <v>전선관</v>
          </cell>
          <cell r="C155" t="str">
            <v>ST 42C</v>
          </cell>
          <cell r="D155">
            <v>1.1000000000000001</v>
          </cell>
          <cell r="E155" t="str">
            <v>m</v>
          </cell>
          <cell r="F155">
            <v>50</v>
          </cell>
          <cell r="G155">
            <v>13898</v>
          </cell>
          <cell r="I155">
            <v>12007</v>
          </cell>
          <cell r="J155">
            <v>1392</v>
          </cell>
          <cell r="K155">
            <v>1531</v>
          </cell>
          <cell r="M155">
            <v>360</v>
          </cell>
          <cell r="N155" t="str">
            <v>전선관 부속자재</v>
          </cell>
          <cell r="O155" t="str">
            <v>전선관의 15%</v>
          </cell>
          <cell r="P155">
            <v>1</v>
          </cell>
          <cell r="Q155" t="str">
            <v>식</v>
          </cell>
          <cell r="W155">
            <v>208</v>
          </cell>
          <cell r="AM155">
            <v>1</v>
          </cell>
          <cell r="AN155">
            <v>0.25</v>
          </cell>
          <cell r="AO155">
            <v>1</v>
          </cell>
          <cell r="AP155" t="str">
            <v>내선전공</v>
          </cell>
          <cell r="AQ155">
            <v>0.25</v>
          </cell>
          <cell r="BB155" t="str">
            <v>전 7-1</v>
          </cell>
        </row>
        <row r="156">
          <cell r="A156">
            <v>135</v>
          </cell>
          <cell r="B156" t="str">
            <v>전선관</v>
          </cell>
          <cell r="C156" t="str">
            <v>ST 54C</v>
          </cell>
          <cell r="D156">
            <v>1.1000000000000001</v>
          </cell>
          <cell r="E156" t="str">
            <v>m</v>
          </cell>
          <cell r="F156">
            <v>50</v>
          </cell>
          <cell r="G156">
            <v>18953</v>
          </cell>
          <cell r="I156">
            <v>16329</v>
          </cell>
          <cell r="J156">
            <v>1941</v>
          </cell>
          <cell r="K156">
            <v>2135</v>
          </cell>
          <cell r="M156">
            <v>489</v>
          </cell>
          <cell r="N156" t="str">
            <v>전선관 부속자재</v>
          </cell>
          <cell r="O156" t="str">
            <v>전선관의 15%</v>
          </cell>
          <cell r="P156">
            <v>1</v>
          </cell>
          <cell r="Q156" t="str">
            <v>식</v>
          </cell>
          <cell r="W156">
            <v>291</v>
          </cell>
          <cell r="AM156">
            <v>1</v>
          </cell>
          <cell r="AN156">
            <v>0.34</v>
          </cell>
          <cell r="AO156">
            <v>1</v>
          </cell>
          <cell r="AP156" t="str">
            <v>내선전공</v>
          </cell>
          <cell r="AQ156">
            <v>0.34</v>
          </cell>
          <cell r="BB156" t="str">
            <v>전 7-1</v>
          </cell>
        </row>
        <row r="157">
          <cell r="A157">
            <v>136</v>
          </cell>
          <cell r="B157" t="str">
            <v>전선관</v>
          </cell>
          <cell r="C157" t="str">
            <v>ST 70C</v>
          </cell>
          <cell r="D157">
            <v>1.1000000000000001</v>
          </cell>
          <cell r="E157" t="str">
            <v>m</v>
          </cell>
          <cell r="F157">
            <v>50</v>
          </cell>
          <cell r="G157">
            <v>24479</v>
          </cell>
          <cell r="I157">
            <v>21132</v>
          </cell>
          <cell r="J157">
            <v>2468</v>
          </cell>
          <cell r="K157">
            <v>2714</v>
          </cell>
          <cell r="M157">
            <v>633</v>
          </cell>
          <cell r="N157" t="str">
            <v>전선관 부속자재</v>
          </cell>
          <cell r="O157" t="str">
            <v>전선관의 15%</v>
          </cell>
          <cell r="P157">
            <v>1</v>
          </cell>
          <cell r="Q157" t="str">
            <v>식</v>
          </cell>
          <cell r="W157">
            <v>370</v>
          </cell>
          <cell r="AM157">
            <v>1</v>
          </cell>
          <cell r="AN157">
            <v>0.44</v>
          </cell>
          <cell r="AO157">
            <v>1</v>
          </cell>
          <cell r="AP157" t="str">
            <v>내선전공</v>
          </cell>
          <cell r="AQ157">
            <v>0.44</v>
          </cell>
          <cell r="BB157" t="str">
            <v>전 7-1</v>
          </cell>
        </row>
        <row r="158">
          <cell r="A158">
            <v>137</v>
          </cell>
          <cell r="B158" t="str">
            <v>전선관</v>
          </cell>
          <cell r="C158" t="str">
            <v>ST 82C</v>
          </cell>
          <cell r="D158">
            <v>1.1000000000000001</v>
          </cell>
          <cell r="E158" t="str">
            <v>m</v>
          </cell>
          <cell r="F158">
            <v>50</v>
          </cell>
          <cell r="G158">
            <v>29762</v>
          </cell>
          <cell r="I158">
            <v>25935</v>
          </cell>
          <cell r="J158">
            <v>2772</v>
          </cell>
          <cell r="K158">
            <v>3049</v>
          </cell>
          <cell r="M158">
            <v>778</v>
          </cell>
          <cell r="N158" t="str">
            <v>전선관 부속자재</v>
          </cell>
          <cell r="O158" t="str">
            <v>전선관의 15%</v>
          </cell>
          <cell r="P158">
            <v>1</v>
          </cell>
          <cell r="Q158" t="str">
            <v>식</v>
          </cell>
          <cell r="W158">
            <v>415</v>
          </cell>
          <cell r="AM158">
            <v>1</v>
          </cell>
          <cell r="AN158">
            <v>0.54</v>
          </cell>
          <cell r="AO158">
            <v>1</v>
          </cell>
          <cell r="AP158" t="str">
            <v>내선전공</v>
          </cell>
          <cell r="AQ158">
            <v>0.54</v>
          </cell>
          <cell r="BB158" t="str">
            <v>전 7-1</v>
          </cell>
        </row>
        <row r="159">
          <cell r="A159">
            <v>138</v>
          </cell>
          <cell r="B159" t="str">
            <v>전선관</v>
          </cell>
          <cell r="C159" t="str">
            <v>ST 104C</v>
          </cell>
          <cell r="D159">
            <v>1.1000000000000001</v>
          </cell>
          <cell r="E159" t="str">
            <v>m</v>
          </cell>
          <cell r="F159">
            <v>50</v>
          </cell>
          <cell r="G159">
            <v>39979</v>
          </cell>
          <cell r="I159">
            <v>34099</v>
          </cell>
          <cell r="J159">
            <v>4417</v>
          </cell>
          <cell r="K159">
            <v>4858</v>
          </cell>
          <cell r="M159">
            <v>1022</v>
          </cell>
          <cell r="N159" t="str">
            <v>전선관 부속자재</v>
          </cell>
          <cell r="O159" t="str">
            <v>전선관의 15%</v>
          </cell>
          <cell r="P159">
            <v>1</v>
          </cell>
          <cell r="Q159" t="str">
            <v>식</v>
          </cell>
          <cell r="W159">
            <v>662</v>
          </cell>
          <cell r="AM159">
            <v>1</v>
          </cell>
          <cell r="AN159">
            <v>0.71</v>
          </cell>
          <cell r="AO159">
            <v>1</v>
          </cell>
          <cell r="AP159" t="str">
            <v>내선전공</v>
          </cell>
          <cell r="AQ159">
            <v>0.71</v>
          </cell>
          <cell r="BB159" t="str">
            <v>전 7-1</v>
          </cell>
        </row>
        <row r="160">
          <cell r="A160">
            <v>139</v>
          </cell>
          <cell r="B160" t="str">
            <v>가요전선관</v>
          </cell>
          <cell r="C160" t="str">
            <v>2종 방수16C</v>
          </cell>
          <cell r="D160">
            <v>1.1000000000000001</v>
          </cell>
          <cell r="E160" t="str">
            <v>m</v>
          </cell>
          <cell r="F160">
            <v>50</v>
          </cell>
          <cell r="G160">
            <v>4261</v>
          </cell>
          <cell r="I160">
            <v>1873</v>
          </cell>
          <cell r="J160">
            <v>2120</v>
          </cell>
          <cell r="K160">
            <v>2332</v>
          </cell>
          <cell r="M160">
            <v>56</v>
          </cell>
          <cell r="N160" t="str">
            <v>전선관 부속자재</v>
          </cell>
          <cell r="O160" t="str">
            <v>전선관의 15%</v>
          </cell>
          <cell r="P160">
            <v>1</v>
          </cell>
          <cell r="Q160" t="str">
            <v>식</v>
          </cell>
          <cell r="W160">
            <v>318</v>
          </cell>
          <cell r="AM160">
            <v>1</v>
          </cell>
          <cell r="AN160">
            <v>3.9E-2</v>
          </cell>
          <cell r="AO160">
            <v>1</v>
          </cell>
          <cell r="AP160" t="str">
            <v>내선전공</v>
          </cell>
          <cell r="AQ160">
            <v>3.9E-2</v>
          </cell>
          <cell r="BB160" t="str">
            <v>전 7-1</v>
          </cell>
        </row>
        <row r="161">
          <cell r="A161">
            <v>140</v>
          </cell>
          <cell r="B161" t="str">
            <v>가요전선관</v>
          </cell>
          <cell r="C161" t="str">
            <v>2종 방수22C</v>
          </cell>
          <cell r="D161">
            <v>1.1000000000000001</v>
          </cell>
          <cell r="E161" t="str">
            <v>m</v>
          </cell>
          <cell r="F161">
            <v>50</v>
          </cell>
          <cell r="G161">
            <v>5520</v>
          </cell>
          <cell r="I161">
            <v>2353</v>
          </cell>
          <cell r="J161">
            <v>2816</v>
          </cell>
          <cell r="K161">
            <v>3097</v>
          </cell>
          <cell r="M161">
            <v>70</v>
          </cell>
          <cell r="N161" t="str">
            <v>전선관 부속자재</v>
          </cell>
          <cell r="O161" t="str">
            <v>전선관의 15%</v>
          </cell>
          <cell r="P161">
            <v>1</v>
          </cell>
          <cell r="Q161" t="str">
            <v>식</v>
          </cell>
          <cell r="W161">
            <v>422</v>
          </cell>
          <cell r="AM161">
            <v>1</v>
          </cell>
          <cell r="AN161">
            <v>4.9000000000000002E-2</v>
          </cell>
          <cell r="AO161">
            <v>1</v>
          </cell>
          <cell r="AP161" t="str">
            <v>내선전공</v>
          </cell>
          <cell r="AQ161">
            <v>4.9000000000000002E-2</v>
          </cell>
          <cell r="BB161" t="str">
            <v>전 7-1</v>
          </cell>
        </row>
        <row r="162">
          <cell r="A162">
            <v>141</v>
          </cell>
          <cell r="B162" t="str">
            <v>가요전선관</v>
          </cell>
          <cell r="C162" t="str">
            <v>2종 방수28C</v>
          </cell>
          <cell r="D162">
            <v>1.1000000000000001</v>
          </cell>
          <cell r="E162" t="str">
            <v>m</v>
          </cell>
          <cell r="F162">
            <v>50</v>
          </cell>
          <cell r="G162">
            <v>7127</v>
          </cell>
          <cell r="I162">
            <v>3025</v>
          </cell>
          <cell r="J162">
            <v>3648</v>
          </cell>
          <cell r="K162">
            <v>4012</v>
          </cell>
          <cell r="M162">
            <v>90</v>
          </cell>
          <cell r="N162" t="str">
            <v>전선관 부속자재</v>
          </cell>
          <cell r="O162" t="str">
            <v>전선관의 15%</v>
          </cell>
          <cell r="P162">
            <v>1</v>
          </cell>
          <cell r="Q162" t="str">
            <v>식</v>
          </cell>
          <cell r="W162">
            <v>547</v>
          </cell>
          <cell r="AM162">
            <v>1</v>
          </cell>
          <cell r="AN162">
            <v>6.3E-2</v>
          </cell>
          <cell r="AO162">
            <v>1</v>
          </cell>
          <cell r="AP162" t="str">
            <v>내선전공</v>
          </cell>
          <cell r="AQ162">
            <v>6.3E-2</v>
          </cell>
          <cell r="BB162" t="str">
            <v>전 7-1</v>
          </cell>
        </row>
        <row r="163">
          <cell r="A163">
            <v>142</v>
          </cell>
          <cell r="B163" t="str">
            <v>가요전선관</v>
          </cell>
          <cell r="C163" t="str">
            <v>2종 방수36C</v>
          </cell>
          <cell r="D163">
            <v>1.1000000000000001</v>
          </cell>
          <cell r="E163" t="str">
            <v>m</v>
          </cell>
          <cell r="F163">
            <v>50</v>
          </cell>
          <cell r="G163">
            <v>7820</v>
          </cell>
          <cell r="I163">
            <v>3698</v>
          </cell>
          <cell r="J163">
            <v>3648</v>
          </cell>
          <cell r="K163">
            <v>4012</v>
          </cell>
          <cell r="M163">
            <v>110</v>
          </cell>
          <cell r="N163" t="str">
            <v>전선관 부속자재</v>
          </cell>
          <cell r="O163" t="str">
            <v>전선관의 15%</v>
          </cell>
          <cell r="P163">
            <v>1</v>
          </cell>
          <cell r="Q163" t="str">
            <v>식</v>
          </cell>
          <cell r="W163">
            <v>547</v>
          </cell>
          <cell r="AM163">
            <v>1</v>
          </cell>
          <cell r="AN163">
            <v>7.6999999999999999E-2</v>
          </cell>
          <cell r="AO163">
            <v>1</v>
          </cell>
          <cell r="AP163" t="str">
            <v>내선전공</v>
          </cell>
          <cell r="AQ163">
            <v>7.6999999999999999E-2</v>
          </cell>
          <cell r="BB163" t="str">
            <v>전 7-1</v>
          </cell>
        </row>
        <row r="164">
          <cell r="A164">
            <v>143</v>
          </cell>
          <cell r="B164" t="str">
            <v>가요전선관</v>
          </cell>
          <cell r="C164" t="str">
            <v>2종 방수42C</v>
          </cell>
          <cell r="D164">
            <v>1.1000000000000001</v>
          </cell>
          <cell r="E164" t="str">
            <v>m</v>
          </cell>
          <cell r="F164">
            <v>50</v>
          </cell>
          <cell r="G164">
            <v>11611</v>
          </cell>
          <cell r="I164">
            <v>4370</v>
          </cell>
          <cell r="J164">
            <v>6464</v>
          </cell>
          <cell r="K164">
            <v>7110</v>
          </cell>
          <cell r="M164">
            <v>131</v>
          </cell>
          <cell r="N164" t="str">
            <v>전선관 부속자재</v>
          </cell>
          <cell r="O164" t="str">
            <v>전선관의 15%</v>
          </cell>
          <cell r="P164">
            <v>1</v>
          </cell>
          <cell r="Q164" t="str">
            <v>식</v>
          </cell>
          <cell r="W164">
            <v>969</v>
          </cell>
          <cell r="AM164">
            <v>1</v>
          </cell>
          <cell r="AN164">
            <v>9.0999999999999998E-2</v>
          </cell>
          <cell r="AO164">
            <v>1</v>
          </cell>
          <cell r="AP164" t="str">
            <v>내선전공</v>
          </cell>
          <cell r="AQ164">
            <v>9.0999999999999998E-2</v>
          </cell>
          <cell r="BB164" t="str">
            <v>전 7-1</v>
          </cell>
        </row>
        <row r="165">
          <cell r="A165">
            <v>144</v>
          </cell>
          <cell r="B165" t="str">
            <v>가요전선관</v>
          </cell>
          <cell r="C165" t="str">
            <v>2종 방수54C</v>
          </cell>
          <cell r="D165">
            <v>1.1000000000000001</v>
          </cell>
          <cell r="E165" t="str">
            <v>m</v>
          </cell>
          <cell r="F165">
            <v>50</v>
          </cell>
          <cell r="G165">
            <v>18574</v>
          </cell>
          <cell r="I165">
            <v>6243</v>
          </cell>
          <cell r="J165">
            <v>11040</v>
          </cell>
          <cell r="K165">
            <v>12144</v>
          </cell>
          <cell r="M165">
            <v>187</v>
          </cell>
          <cell r="N165" t="str">
            <v>전선관 부속자재</v>
          </cell>
          <cell r="O165" t="str">
            <v>전선관의 15%</v>
          </cell>
          <cell r="P165">
            <v>1</v>
          </cell>
          <cell r="Q165" t="str">
            <v>식</v>
          </cell>
          <cell r="W165">
            <v>1656</v>
          </cell>
          <cell r="AM165">
            <v>1</v>
          </cell>
          <cell r="AN165">
            <v>0.13</v>
          </cell>
          <cell r="AO165">
            <v>1</v>
          </cell>
          <cell r="AP165" t="str">
            <v>내선전공</v>
          </cell>
          <cell r="AQ165">
            <v>0.13</v>
          </cell>
          <cell r="BB165" t="str">
            <v>전 7-1</v>
          </cell>
        </row>
        <row r="166">
          <cell r="A166">
            <v>145</v>
          </cell>
          <cell r="B166" t="str">
            <v>가요전선관</v>
          </cell>
          <cell r="C166" t="str">
            <v>2종 방수70C</v>
          </cell>
          <cell r="D166">
            <v>1.1000000000000001</v>
          </cell>
          <cell r="E166" t="str">
            <v>m</v>
          </cell>
          <cell r="F166">
            <v>50</v>
          </cell>
          <cell r="G166">
            <v>23929</v>
          </cell>
          <cell r="I166">
            <v>7204</v>
          </cell>
          <cell r="J166">
            <v>15009</v>
          </cell>
          <cell r="K166">
            <v>16509</v>
          </cell>
          <cell r="M166">
            <v>216</v>
          </cell>
          <cell r="N166" t="str">
            <v>전선관 부속자재</v>
          </cell>
          <cell r="O166" t="str">
            <v>전선관의 15%</v>
          </cell>
          <cell r="P166">
            <v>1</v>
          </cell>
          <cell r="Q166" t="str">
            <v>식</v>
          </cell>
          <cell r="W166">
            <v>2251</v>
          </cell>
          <cell r="AM166">
            <v>1</v>
          </cell>
          <cell r="AN166">
            <v>0.15</v>
          </cell>
          <cell r="AO166">
            <v>1</v>
          </cell>
          <cell r="AP166" t="str">
            <v>내선전공</v>
          </cell>
          <cell r="AQ166">
            <v>0.15</v>
          </cell>
          <cell r="BB166" t="str">
            <v>전 7-1</v>
          </cell>
        </row>
        <row r="167">
          <cell r="A167">
            <v>146</v>
          </cell>
          <cell r="B167" t="str">
            <v>가요전선관</v>
          </cell>
          <cell r="C167" t="str">
            <v>2종 방수82C</v>
          </cell>
          <cell r="D167">
            <v>1.1000000000000001</v>
          </cell>
          <cell r="E167" t="str">
            <v>m</v>
          </cell>
          <cell r="F167">
            <v>50</v>
          </cell>
          <cell r="G167">
            <v>32852</v>
          </cell>
          <cell r="I167">
            <v>7204</v>
          </cell>
          <cell r="J167">
            <v>23120</v>
          </cell>
          <cell r="K167">
            <v>25432</v>
          </cell>
          <cell r="M167">
            <v>216</v>
          </cell>
          <cell r="N167" t="str">
            <v>전선관 부속자재</v>
          </cell>
          <cell r="O167" t="str">
            <v>전선관의 15%</v>
          </cell>
          <cell r="P167">
            <v>1</v>
          </cell>
          <cell r="Q167" t="str">
            <v>식</v>
          </cell>
          <cell r="W167">
            <v>3468</v>
          </cell>
          <cell r="AM167">
            <v>1</v>
          </cell>
          <cell r="AN167">
            <v>0.15</v>
          </cell>
          <cell r="AO167">
            <v>1</v>
          </cell>
          <cell r="AP167" t="str">
            <v>내선전공</v>
          </cell>
          <cell r="AQ167">
            <v>0.15</v>
          </cell>
          <cell r="BB167" t="str">
            <v>전 7-1</v>
          </cell>
        </row>
        <row r="168">
          <cell r="A168">
            <v>147</v>
          </cell>
          <cell r="B168" t="str">
            <v>가요전선관</v>
          </cell>
          <cell r="C168" t="str">
            <v>2종 방수104C</v>
          </cell>
          <cell r="D168">
            <v>1.1000000000000001</v>
          </cell>
          <cell r="E168" t="str">
            <v>m</v>
          </cell>
          <cell r="F168">
            <v>50</v>
          </cell>
          <cell r="G168">
            <v>40024</v>
          </cell>
          <cell r="I168">
            <v>7204</v>
          </cell>
          <cell r="J168">
            <v>29640</v>
          </cell>
          <cell r="K168">
            <v>32604</v>
          </cell>
          <cell r="M168">
            <v>216</v>
          </cell>
          <cell r="N168" t="str">
            <v>전선관 부속자재</v>
          </cell>
          <cell r="O168" t="str">
            <v>전선관의 15%</v>
          </cell>
          <cell r="P168">
            <v>1</v>
          </cell>
          <cell r="Q168" t="str">
            <v>식</v>
          </cell>
          <cell r="W168">
            <v>4446</v>
          </cell>
          <cell r="AM168">
            <v>1</v>
          </cell>
          <cell r="AN168">
            <v>0.15</v>
          </cell>
          <cell r="AO168">
            <v>1</v>
          </cell>
          <cell r="AP168" t="str">
            <v>내선전공</v>
          </cell>
          <cell r="AQ168">
            <v>0.15</v>
          </cell>
          <cell r="BB168" t="str">
            <v>전 7-1</v>
          </cell>
        </row>
        <row r="169">
          <cell r="A169">
            <v>148</v>
          </cell>
          <cell r="B169" t="str">
            <v>가요전선관</v>
          </cell>
          <cell r="C169" t="str">
            <v>비방수 16C</v>
          </cell>
          <cell r="D169">
            <v>1.1000000000000001</v>
          </cell>
          <cell r="E169" t="str">
            <v>m</v>
          </cell>
          <cell r="F169">
            <v>50</v>
          </cell>
          <cell r="G169">
            <v>2088</v>
          </cell>
          <cell r="I169">
            <v>1873</v>
          </cell>
          <cell r="J169">
            <v>145</v>
          </cell>
          <cell r="K169">
            <v>159</v>
          </cell>
          <cell r="M169">
            <v>56</v>
          </cell>
          <cell r="N169" t="str">
            <v>전선관 부속자재</v>
          </cell>
          <cell r="O169" t="str">
            <v>전선관의 15%</v>
          </cell>
          <cell r="P169">
            <v>1</v>
          </cell>
          <cell r="Q169" t="str">
            <v>식</v>
          </cell>
          <cell r="W169">
            <v>21</v>
          </cell>
          <cell r="AM169">
            <v>1</v>
          </cell>
          <cell r="AN169">
            <v>3.9E-2</v>
          </cell>
          <cell r="AO169">
            <v>1</v>
          </cell>
          <cell r="AP169" t="str">
            <v>내선전공</v>
          </cell>
          <cell r="AQ169">
            <v>3.9E-2</v>
          </cell>
          <cell r="BB169" t="str">
            <v>전 7-1</v>
          </cell>
        </row>
        <row r="170">
          <cell r="A170">
            <v>149</v>
          </cell>
          <cell r="B170" t="str">
            <v>가요전선관</v>
          </cell>
          <cell r="C170" t="str">
            <v>비방수 22C</v>
          </cell>
          <cell r="D170">
            <v>1.1000000000000001</v>
          </cell>
          <cell r="E170" t="str">
            <v>m</v>
          </cell>
          <cell r="F170">
            <v>50</v>
          </cell>
          <cell r="G170">
            <v>3350</v>
          </cell>
          <cell r="I170">
            <v>2353</v>
          </cell>
          <cell r="J170">
            <v>843</v>
          </cell>
          <cell r="K170">
            <v>927</v>
          </cell>
          <cell r="M170">
            <v>70</v>
          </cell>
          <cell r="N170" t="str">
            <v>전선관 부속자재</v>
          </cell>
          <cell r="O170" t="str">
            <v>전선관의 15%</v>
          </cell>
          <cell r="P170">
            <v>1</v>
          </cell>
          <cell r="Q170" t="str">
            <v>식</v>
          </cell>
          <cell r="W170">
            <v>126</v>
          </cell>
          <cell r="AM170">
            <v>1</v>
          </cell>
          <cell r="AN170">
            <v>4.9000000000000002E-2</v>
          </cell>
          <cell r="AO170">
            <v>1</v>
          </cell>
          <cell r="AP170" t="str">
            <v>내선전공</v>
          </cell>
          <cell r="AQ170">
            <v>4.9000000000000002E-2</v>
          </cell>
          <cell r="BB170" t="str">
            <v>전 7-1</v>
          </cell>
        </row>
        <row r="171">
          <cell r="A171">
            <v>150</v>
          </cell>
          <cell r="B171" t="str">
            <v>전선관</v>
          </cell>
          <cell r="C171" t="str">
            <v>HIPVC 16C</v>
          </cell>
          <cell r="D171">
            <v>1.1000000000000001</v>
          </cell>
          <cell r="E171" t="str">
            <v>m</v>
          </cell>
          <cell r="F171">
            <v>50</v>
          </cell>
          <cell r="G171">
            <v>2686</v>
          </cell>
          <cell r="I171">
            <v>2401</v>
          </cell>
          <cell r="J171">
            <v>194</v>
          </cell>
          <cell r="K171">
            <v>213</v>
          </cell>
          <cell r="M171">
            <v>72</v>
          </cell>
          <cell r="N171" t="str">
            <v>전선관 부속자재</v>
          </cell>
          <cell r="O171" t="str">
            <v>전선관의 15%</v>
          </cell>
          <cell r="P171">
            <v>1</v>
          </cell>
          <cell r="Q171" t="str">
            <v>식</v>
          </cell>
          <cell r="W171">
            <v>29</v>
          </cell>
          <cell r="AM171">
            <v>1</v>
          </cell>
          <cell r="AN171">
            <v>0.05</v>
          </cell>
          <cell r="AO171">
            <v>1</v>
          </cell>
          <cell r="AP171" t="str">
            <v>내선전공</v>
          </cell>
          <cell r="AQ171">
            <v>0.05</v>
          </cell>
          <cell r="BB171" t="str">
            <v>전 7-1</v>
          </cell>
        </row>
        <row r="172">
          <cell r="A172">
            <v>151</v>
          </cell>
          <cell r="B172" t="str">
            <v>전선관</v>
          </cell>
          <cell r="C172" t="str">
            <v>HIPVC 22C</v>
          </cell>
          <cell r="D172">
            <v>1.1000000000000001</v>
          </cell>
          <cell r="E172" t="str">
            <v>m</v>
          </cell>
          <cell r="F172">
            <v>50</v>
          </cell>
          <cell r="G172">
            <v>3223</v>
          </cell>
          <cell r="I172">
            <v>2881</v>
          </cell>
          <cell r="J172">
            <v>233</v>
          </cell>
          <cell r="K172">
            <v>256</v>
          </cell>
          <cell r="M172">
            <v>86</v>
          </cell>
          <cell r="N172" t="str">
            <v>전선관 부속자재</v>
          </cell>
          <cell r="O172" t="str">
            <v>전선관의 15%</v>
          </cell>
          <cell r="P172">
            <v>1</v>
          </cell>
          <cell r="Q172" t="str">
            <v>식</v>
          </cell>
          <cell r="W172">
            <v>34</v>
          </cell>
          <cell r="AM172">
            <v>1</v>
          </cell>
          <cell r="AN172">
            <v>0.06</v>
          </cell>
          <cell r="AO172">
            <v>1</v>
          </cell>
          <cell r="AP172" t="str">
            <v>내선전공</v>
          </cell>
          <cell r="AQ172">
            <v>0.06</v>
          </cell>
          <cell r="BB172" t="str">
            <v>전 7-1</v>
          </cell>
        </row>
        <row r="173">
          <cell r="A173">
            <v>152</v>
          </cell>
          <cell r="B173" t="str">
            <v>전선관</v>
          </cell>
          <cell r="C173" t="str">
            <v>HIPVC 28C</v>
          </cell>
          <cell r="D173">
            <v>1.1000000000000001</v>
          </cell>
          <cell r="E173" t="str">
            <v>m</v>
          </cell>
          <cell r="F173">
            <v>50</v>
          </cell>
          <cell r="G173">
            <v>4464</v>
          </cell>
          <cell r="I173">
            <v>3842</v>
          </cell>
          <cell r="J173">
            <v>461</v>
          </cell>
          <cell r="K173">
            <v>507</v>
          </cell>
          <cell r="M173">
            <v>115</v>
          </cell>
          <cell r="N173" t="str">
            <v>전선관 부속자재</v>
          </cell>
          <cell r="O173" t="str">
            <v>전선관의 15%</v>
          </cell>
          <cell r="P173">
            <v>1</v>
          </cell>
          <cell r="Q173" t="str">
            <v>식</v>
          </cell>
          <cell r="W173">
            <v>69</v>
          </cell>
          <cell r="AM173">
            <v>1</v>
          </cell>
          <cell r="AN173">
            <v>0.08</v>
          </cell>
          <cell r="AO173">
            <v>1</v>
          </cell>
          <cell r="AP173" t="str">
            <v>내선전공</v>
          </cell>
          <cell r="AQ173">
            <v>0.08</v>
          </cell>
          <cell r="BB173" t="str">
            <v>전 7-1</v>
          </cell>
        </row>
        <row r="174">
          <cell r="A174">
            <v>153</v>
          </cell>
          <cell r="B174" t="str">
            <v>전선관</v>
          </cell>
          <cell r="C174" t="str">
            <v>HIPVC 36C</v>
          </cell>
          <cell r="D174">
            <v>1.1000000000000001</v>
          </cell>
          <cell r="E174" t="str">
            <v>m</v>
          </cell>
          <cell r="F174">
            <v>50</v>
          </cell>
          <cell r="G174">
            <v>5637</v>
          </cell>
          <cell r="I174">
            <v>4802</v>
          </cell>
          <cell r="J174">
            <v>629</v>
          </cell>
          <cell r="K174">
            <v>691</v>
          </cell>
          <cell r="M174">
            <v>144</v>
          </cell>
          <cell r="N174" t="str">
            <v>전선관 부속자재</v>
          </cell>
          <cell r="O174" t="str">
            <v>전선관의 15%</v>
          </cell>
          <cell r="P174">
            <v>1</v>
          </cell>
          <cell r="Q174" t="str">
            <v>식</v>
          </cell>
          <cell r="W174">
            <v>94</v>
          </cell>
          <cell r="AM174">
            <v>1</v>
          </cell>
          <cell r="AN174">
            <v>0.1</v>
          </cell>
          <cell r="AO174">
            <v>1</v>
          </cell>
          <cell r="AP174" t="str">
            <v>내선전공</v>
          </cell>
          <cell r="AQ174">
            <v>0.1</v>
          </cell>
          <cell r="BB174" t="str">
            <v>전 7-1</v>
          </cell>
        </row>
        <row r="175">
          <cell r="A175">
            <v>154</v>
          </cell>
          <cell r="B175" t="str">
            <v>전선관</v>
          </cell>
          <cell r="C175" t="str">
            <v>HIPVC 42C</v>
          </cell>
          <cell r="D175">
            <v>1.1000000000000001</v>
          </cell>
          <cell r="E175" t="str">
            <v>m</v>
          </cell>
          <cell r="F175">
            <v>50</v>
          </cell>
          <cell r="G175">
            <v>7380</v>
          </cell>
          <cell r="I175">
            <v>6243</v>
          </cell>
          <cell r="J175">
            <v>864</v>
          </cell>
          <cell r="K175">
            <v>950</v>
          </cell>
          <cell r="M175">
            <v>187</v>
          </cell>
          <cell r="N175" t="str">
            <v>전선관 부속자재</v>
          </cell>
          <cell r="O175" t="str">
            <v>전선관의 15%</v>
          </cell>
          <cell r="P175">
            <v>1</v>
          </cell>
          <cell r="Q175" t="str">
            <v>식</v>
          </cell>
          <cell r="W175">
            <v>129</v>
          </cell>
          <cell r="AM175">
            <v>1</v>
          </cell>
          <cell r="AN175">
            <v>0.13</v>
          </cell>
          <cell r="AO175">
            <v>1</v>
          </cell>
          <cell r="AP175" t="str">
            <v>내선전공</v>
          </cell>
          <cell r="AQ175">
            <v>0.13</v>
          </cell>
          <cell r="BB175" t="str">
            <v>전 7-1</v>
          </cell>
        </row>
        <row r="176">
          <cell r="A176">
            <v>155</v>
          </cell>
          <cell r="B176" t="str">
            <v>전선관</v>
          </cell>
          <cell r="C176" t="str">
            <v>HIPVC 54C</v>
          </cell>
          <cell r="D176">
            <v>1.1000000000000001</v>
          </cell>
          <cell r="E176" t="str">
            <v>m</v>
          </cell>
          <cell r="F176">
            <v>50</v>
          </cell>
          <cell r="G176">
            <v>10745</v>
          </cell>
          <cell r="I176">
            <v>9125</v>
          </cell>
          <cell r="J176">
            <v>1225</v>
          </cell>
          <cell r="K176">
            <v>1347</v>
          </cell>
          <cell r="M176">
            <v>273</v>
          </cell>
          <cell r="N176" t="str">
            <v>전선관 부속자재</v>
          </cell>
          <cell r="O176" t="str">
            <v>전선관의 15%</v>
          </cell>
          <cell r="P176">
            <v>1</v>
          </cell>
          <cell r="Q176" t="str">
            <v>식</v>
          </cell>
          <cell r="W176">
            <v>183</v>
          </cell>
          <cell r="AM176">
            <v>1</v>
          </cell>
          <cell r="AN176">
            <v>0.19</v>
          </cell>
          <cell r="AO176">
            <v>1</v>
          </cell>
          <cell r="AP176" t="str">
            <v>내선전공</v>
          </cell>
          <cell r="AQ176">
            <v>0.19</v>
          </cell>
          <cell r="BB176" t="str">
            <v>전 7-1</v>
          </cell>
        </row>
        <row r="177">
          <cell r="A177">
            <v>156</v>
          </cell>
          <cell r="B177" t="str">
            <v>전선관</v>
          </cell>
          <cell r="C177" t="str">
            <v>HIPVC 70C</v>
          </cell>
          <cell r="D177">
            <v>1.1000000000000001</v>
          </cell>
          <cell r="E177" t="str">
            <v>m</v>
          </cell>
          <cell r="F177">
            <v>50</v>
          </cell>
          <cell r="G177">
            <v>15605</v>
          </cell>
          <cell r="I177">
            <v>13447</v>
          </cell>
          <cell r="J177">
            <v>1596</v>
          </cell>
          <cell r="K177">
            <v>1755</v>
          </cell>
          <cell r="M177">
            <v>403</v>
          </cell>
          <cell r="N177" t="str">
            <v>전선관 부속자재</v>
          </cell>
          <cell r="O177" t="str">
            <v>전선관의 15%</v>
          </cell>
          <cell r="P177">
            <v>1</v>
          </cell>
          <cell r="Q177" t="str">
            <v>식</v>
          </cell>
          <cell r="W177">
            <v>239</v>
          </cell>
          <cell r="AM177">
            <v>1</v>
          </cell>
          <cell r="AN177">
            <v>0.28000000000000003</v>
          </cell>
          <cell r="AO177">
            <v>1</v>
          </cell>
          <cell r="AP177" t="str">
            <v>내선전공</v>
          </cell>
          <cell r="AQ177">
            <v>0.28000000000000003</v>
          </cell>
          <cell r="BB177" t="str">
            <v>전 7-1</v>
          </cell>
        </row>
        <row r="178">
          <cell r="A178">
            <v>157</v>
          </cell>
          <cell r="B178" t="str">
            <v>전선관</v>
          </cell>
          <cell r="C178" t="str">
            <v>HIPVC 82C</v>
          </cell>
          <cell r="D178">
            <v>1.1000000000000001</v>
          </cell>
          <cell r="E178" t="str">
            <v>m</v>
          </cell>
          <cell r="F178">
            <v>50</v>
          </cell>
          <cell r="G178">
            <v>20949</v>
          </cell>
          <cell r="I178">
            <v>17770</v>
          </cell>
          <cell r="J178">
            <v>2406</v>
          </cell>
          <cell r="K178">
            <v>2646</v>
          </cell>
          <cell r="M178">
            <v>533</v>
          </cell>
          <cell r="N178" t="str">
            <v>전선관 부속자재</v>
          </cell>
          <cell r="O178" t="str">
            <v>전선관의 15%</v>
          </cell>
          <cell r="P178">
            <v>1</v>
          </cell>
          <cell r="Q178" t="str">
            <v>식</v>
          </cell>
          <cell r="W178">
            <v>360</v>
          </cell>
          <cell r="AM178">
            <v>1</v>
          </cell>
          <cell r="AN178">
            <v>0.37</v>
          </cell>
          <cell r="AO178">
            <v>1</v>
          </cell>
          <cell r="AP178" t="str">
            <v>내선전공</v>
          </cell>
          <cell r="AQ178">
            <v>0.37</v>
          </cell>
          <cell r="BB178" t="str">
            <v>전 7-1</v>
          </cell>
        </row>
        <row r="179">
          <cell r="A179">
            <v>158</v>
          </cell>
          <cell r="B179" t="str">
            <v>전선관</v>
          </cell>
          <cell r="C179" t="str">
            <v>HIPVC 104C</v>
          </cell>
          <cell r="D179">
            <v>1.1000000000000001</v>
          </cell>
          <cell r="E179" t="str">
            <v>m</v>
          </cell>
          <cell r="F179">
            <v>50</v>
          </cell>
          <cell r="G179">
            <v>25922</v>
          </cell>
          <cell r="I179">
            <v>22092</v>
          </cell>
          <cell r="J179">
            <v>2880</v>
          </cell>
          <cell r="K179">
            <v>3168</v>
          </cell>
          <cell r="M179">
            <v>662</v>
          </cell>
          <cell r="N179" t="str">
            <v>전선관 부속자재</v>
          </cell>
          <cell r="O179" t="str">
            <v>전선관의 15%</v>
          </cell>
          <cell r="P179">
            <v>1</v>
          </cell>
          <cell r="Q179" t="str">
            <v>식</v>
          </cell>
          <cell r="W179">
            <v>432</v>
          </cell>
          <cell r="AM179">
            <v>1</v>
          </cell>
          <cell r="AN179">
            <v>0.46</v>
          </cell>
          <cell r="AO179">
            <v>1</v>
          </cell>
          <cell r="AP179" t="str">
            <v>내선전공</v>
          </cell>
          <cell r="AQ179">
            <v>0.46</v>
          </cell>
          <cell r="BB179" t="str">
            <v>전 7-1</v>
          </cell>
        </row>
        <row r="180">
          <cell r="A180">
            <v>159</v>
          </cell>
          <cell r="B180" t="str">
            <v>전선관</v>
          </cell>
          <cell r="C180" t="str">
            <v>PE 16C</v>
          </cell>
          <cell r="D180">
            <v>1.1000000000000001</v>
          </cell>
          <cell r="E180" t="str">
            <v>m</v>
          </cell>
          <cell r="F180">
            <v>50</v>
          </cell>
          <cell r="G180">
            <v>1334</v>
          </cell>
          <cell r="I180">
            <v>1176</v>
          </cell>
          <cell r="J180">
            <v>112</v>
          </cell>
          <cell r="K180">
            <v>123</v>
          </cell>
          <cell r="M180">
            <v>35</v>
          </cell>
          <cell r="N180" t="str">
            <v>전선관 부속자재</v>
          </cell>
          <cell r="O180" t="str">
            <v>전선관의 15%</v>
          </cell>
          <cell r="P180">
            <v>1</v>
          </cell>
          <cell r="Q180" t="str">
            <v>식</v>
          </cell>
          <cell r="W180">
            <v>16</v>
          </cell>
          <cell r="AM180">
            <v>1</v>
          </cell>
          <cell r="AN180">
            <v>3.5000000000000003E-2</v>
          </cell>
          <cell r="AO180">
            <v>0.7</v>
          </cell>
          <cell r="AP180" t="str">
            <v>내선전공</v>
          </cell>
          <cell r="AQ180">
            <v>3.5000000000000003E-2</v>
          </cell>
          <cell r="BB180" t="str">
            <v>전 7-1</v>
          </cell>
        </row>
        <row r="181">
          <cell r="A181">
            <v>160</v>
          </cell>
          <cell r="B181" t="str">
            <v>전선관</v>
          </cell>
          <cell r="C181" t="str">
            <v>PE 22C</v>
          </cell>
          <cell r="D181">
            <v>1.1000000000000001</v>
          </cell>
          <cell r="E181" t="str">
            <v>m</v>
          </cell>
          <cell r="F181">
            <v>50</v>
          </cell>
          <cell r="G181">
            <v>1630</v>
          </cell>
          <cell r="I181">
            <v>1412</v>
          </cell>
          <cell r="J181">
            <v>160</v>
          </cell>
          <cell r="K181">
            <v>176</v>
          </cell>
          <cell r="M181">
            <v>42</v>
          </cell>
          <cell r="N181" t="str">
            <v>전선관 부속자재</v>
          </cell>
          <cell r="O181" t="str">
            <v>전선관의 15%</v>
          </cell>
          <cell r="P181">
            <v>1</v>
          </cell>
          <cell r="Q181" t="str">
            <v>식</v>
          </cell>
          <cell r="W181">
            <v>24</v>
          </cell>
          <cell r="AM181">
            <v>1</v>
          </cell>
          <cell r="AN181">
            <v>4.1999999999999996E-2</v>
          </cell>
          <cell r="AO181">
            <v>0.7</v>
          </cell>
          <cell r="AP181" t="str">
            <v>내선전공</v>
          </cell>
          <cell r="AQ181">
            <v>4.1999999999999996E-2</v>
          </cell>
          <cell r="BB181" t="str">
            <v>전 7-1</v>
          </cell>
        </row>
        <row r="182">
          <cell r="A182">
            <v>161</v>
          </cell>
          <cell r="B182" t="str">
            <v>전선관</v>
          </cell>
          <cell r="C182" t="str">
            <v>PE 28C</v>
          </cell>
          <cell r="D182">
            <v>1.1000000000000001</v>
          </cell>
          <cell r="E182" t="str">
            <v>m</v>
          </cell>
          <cell r="F182">
            <v>50</v>
          </cell>
          <cell r="G182">
            <v>2228</v>
          </cell>
          <cell r="I182">
            <v>1882</v>
          </cell>
          <cell r="J182">
            <v>264</v>
          </cell>
          <cell r="K182">
            <v>290</v>
          </cell>
          <cell r="M182">
            <v>56</v>
          </cell>
          <cell r="N182" t="str">
            <v>전선관 부속자재</v>
          </cell>
          <cell r="O182" t="str">
            <v>전선관의 15%</v>
          </cell>
          <cell r="P182">
            <v>1</v>
          </cell>
          <cell r="Q182" t="str">
            <v>식</v>
          </cell>
          <cell r="W182">
            <v>39</v>
          </cell>
          <cell r="AM182">
            <v>1</v>
          </cell>
          <cell r="AN182">
            <v>5.5999999999999994E-2</v>
          </cell>
          <cell r="AO182">
            <v>0.7</v>
          </cell>
          <cell r="AP182" t="str">
            <v>내선전공</v>
          </cell>
          <cell r="AQ182">
            <v>5.5999999999999994E-2</v>
          </cell>
          <cell r="BB182" t="str">
            <v>전 7-1</v>
          </cell>
        </row>
        <row r="183">
          <cell r="A183">
            <v>162</v>
          </cell>
          <cell r="B183" t="str">
            <v>전선관</v>
          </cell>
          <cell r="C183" t="str">
            <v>PE 36C</v>
          </cell>
          <cell r="D183">
            <v>1.1000000000000001</v>
          </cell>
          <cell r="E183" t="str">
            <v>m</v>
          </cell>
          <cell r="F183">
            <v>50</v>
          </cell>
          <cell r="G183">
            <v>2854</v>
          </cell>
          <cell r="I183">
            <v>2353</v>
          </cell>
          <cell r="J183">
            <v>392</v>
          </cell>
          <cell r="K183">
            <v>431</v>
          </cell>
          <cell r="M183">
            <v>70</v>
          </cell>
          <cell r="N183" t="str">
            <v>전선관 부속자재</v>
          </cell>
          <cell r="O183" t="str">
            <v>전선관의 15%</v>
          </cell>
          <cell r="P183">
            <v>1</v>
          </cell>
          <cell r="Q183" t="str">
            <v>식</v>
          </cell>
          <cell r="W183">
            <v>58</v>
          </cell>
          <cell r="AM183">
            <v>1</v>
          </cell>
          <cell r="AN183">
            <v>7.0000000000000007E-2</v>
          </cell>
          <cell r="AO183">
            <v>0.7</v>
          </cell>
          <cell r="AP183" t="str">
            <v>내선전공</v>
          </cell>
          <cell r="AQ183">
            <v>7.0000000000000007E-2</v>
          </cell>
          <cell r="BB183" t="str">
            <v>전 7-1</v>
          </cell>
        </row>
        <row r="184">
          <cell r="A184">
            <v>163</v>
          </cell>
          <cell r="B184" t="str">
            <v>전선관</v>
          </cell>
          <cell r="C184" t="str">
            <v>PE 42C</v>
          </cell>
          <cell r="D184">
            <v>1.1000000000000001</v>
          </cell>
          <cell r="E184" t="str">
            <v>m</v>
          </cell>
          <cell r="F184">
            <v>50</v>
          </cell>
          <cell r="G184">
            <v>3651</v>
          </cell>
          <cell r="I184">
            <v>3059</v>
          </cell>
          <cell r="J184">
            <v>456</v>
          </cell>
          <cell r="K184">
            <v>501</v>
          </cell>
          <cell r="M184">
            <v>91</v>
          </cell>
          <cell r="N184" t="str">
            <v>전선관 부속자재</v>
          </cell>
          <cell r="O184" t="str">
            <v>전선관의 15%</v>
          </cell>
          <cell r="P184">
            <v>1</v>
          </cell>
          <cell r="Q184" t="str">
            <v>식</v>
          </cell>
          <cell r="W184">
            <v>68</v>
          </cell>
          <cell r="AM184">
            <v>1</v>
          </cell>
          <cell r="AN184">
            <v>9.0999999999999998E-2</v>
          </cell>
          <cell r="AO184">
            <v>0.7</v>
          </cell>
          <cell r="AP184" t="str">
            <v>내선전공</v>
          </cell>
          <cell r="AQ184">
            <v>9.0999999999999998E-2</v>
          </cell>
          <cell r="BB184" t="str">
            <v>전 7-1</v>
          </cell>
        </row>
        <row r="185">
          <cell r="A185">
            <v>164</v>
          </cell>
          <cell r="B185" t="str">
            <v>전선관</v>
          </cell>
          <cell r="C185" t="str">
            <v>PE 54C</v>
          </cell>
          <cell r="D185">
            <v>1.1000000000000001</v>
          </cell>
          <cell r="E185" t="str">
            <v>m</v>
          </cell>
          <cell r="F185">
            <v>50</v>
          </cell>
          <cell r="G185">
            <v>5361</v>
          </cell>
          <cell r="I185">
            <v>4471</v>
          </cell>
          <cell r="J185">
            <v>688</v>
          </cell>
          <cell r="K185">
            <v>756</v>
          </cell>
          <cell r="M185">
            <v>134</v>
          </cell>
          <cell r="N185" t="str">
            <v>전선관 부속자재</v>
          </cell>
          <cell r="O185" t="str">
            <v>전선관의 15%</v>
          </cell>
          <cell r="P185">
            <v>1</v>
          </cell>
          <cell r="Q185" t="str">
            <v>식</v>
          </cell>
          <cell r="W185">
            <v>103</v>
          </cell>
          <cell r="AM185">
            <v>1</v>
          </cell>
          <cell r="AN185">
            <v>0.13299999999999998</v>
          </cell>
          <cell r="AO185">
            <v>0.7</v>
          </cell>
          <cell r="AP185" t="str">
            <v>내선전공</v>
          </cell>
          <cell r="AQ185">
            <v>0.13299999999999998</v>
          </cell>
          <cell r="BB185" t="str">
            <v>전 7-1</v>
          </cell>
        </row>
        <row r="186">
          <cell r="A186">
            <v>165</v>
          </cell>
          <cell r="B186" t="str">
            <v>전선관</v>
          </cell>
          <cell r="C186" t="str">
            <v>PE 70C</v>
          </cell>
          <cell r="D186">
            <v>1.1000000000000001</v>
          </cell>
          <cell r="E186" t="str">
            <v>m</v>
          </cell>
          <cell r="F186">
            <v>50</v>
          </cell>
          <cell r="G186">
            <v>7842</v>
          </cell>
          <cell r="I186">
            <v>6589</v>
          </cell>
          <cell r="J186">
            <v>960</v>
          </cell>
          <cell r="K186">
            <v>1056</v>
          </cell>
          <cell r="M186">
            <v>197</v>
          </cell>
          <cell r="N186" t="str">
            <v>전선관 부속자재</v>
          </cell>
          <cell r="O186" t="str">
            <v>전선관의 15%</v>
          </cell>
          <cell r="P186">
            <v>1</v>
          </cell>
          <cell r="Q186" t="str">
            <v>식</v>
          </cell>
          <cell r="W186">
            <v>144</v>
          </cell>
          <cell r="AM186">
            <v>1</v>
          </cell>
          <cell r="AN186">
            <v>0.19600000000000001</v>
          </cell>
          <cell r="AO186">
            <v>0.7</v>
          </cell>
          <cell r="AP186" t="str">
            <v>내선전공</v>
          </cell>
          <cell r="AQ186">
            <v>0.19600000000000001</v>
          </cell>
          <cell r="BB186" t="str">
            <v>전 7-1</v>
          </cell>
        </row>
        <row r="187">
          <cell r="A187">
            <v>166</v>
          </cell>
          <cell r="B187" t="str">
            <v>전선관</v>
          </cell>
          <cell r="C187" t="str">
            <v>PE 82C</v>
          </cell>
          <cell r="D187">
            <v>1.1000000000000001</v>
          </cell>
          <cell r="E187" t="str">
            <v>m</v>
          </cell>
          <cell r="F187">
            <v>50</v>
          </cell>
          <cell r="G187">
            <v>10464</v>
          </cell>
          <cell r="I187">
            <v>8707</v>
          </cell>
          <cell r="J187">
            <v>1360</v>
          </cell>
          <cell r="K187">
            <v>1496</v>
          </cell>
          <cell r="M187">
            <v>261</v>
          </cell>
          <cell r="N187" t="str">
            <v>전선관 부속자재</v>
          </cell>
          <cell r="O187" t="str">
            <v>전선관의 15%</v>
          </cell>
          <cell r="P187">
            <v>1</v>
          </cell>
          <cell r="Q187" t="str">
            <v>식</v>
          </cell>
          <cell r="W187">
            <v>204</v>
          </cell>
          <cell r="AM187">
            <v>1</v>
          </cell>
          <cell r="AN187">
            <v>0.25900000000000001</v>
          </cell>
          <cell r="AO187">
            <v>0.7</v>
          </cell>
          <cell r="AP187" t="str">
            <v>내선전공</v>
          </cell>
          <cell r="AQ187">
            <v>0.25900000000000001</v>
          </cell>
          <cell r="BB187" t="str">
            <v>전 7-1</v>
          </cell>
        </row>
        <row r="188">
          <cell r="A188">
            <v>167</v>
          </cell>
          <cell r="B188" t="str">
            <v>전선관</v>
          </cell>
          <cell r="C188" t="str">
            <v>PE 104C</v>
          </cell>
          <cell r="D188">
            <v>1.1000000000000001</v>
          </cell>
          <cell r="E188" t="str">
            <v>m</v>
          </cell>
          <cell r="F188">
            <v>50</v>
          </cell>
          <cell r="G188">
            <v>13313</v>
          </cell>
          <cell r="I188">
            <v>10825</v>
          </cell>
          <cell r="J188">
            <v>1968</v>
          </cell>
          <cell r="K188">
            <v>2164</v>
          </cell>
          <cell r="M188">
            <v>324</v>
          </cell>
          <cell r="N188" t="str">
            <v>전선관 부속자재</v>
          </cell>
          <cell r="O188" t="str">
            <v>전선관의 15%</v>
          </cell>
          <cell r="P188">
            <v>1</v>
          </cell>
          <cell r="Q188" t="str">
            <v>식</v>
          </cell>
          <cell r="W188">
            <v>295</v>
          </cell>
          <cell r="AM188">
            <v>1</v>
          </cell>
          <cell r="AN188">
            <v>0.32200000000000001</v>
          </cell>
          <cell r="AO188">
            <v>0.7</v>
          </cell>
          <cell r="AP188" t="str">
            <v>내선전공</v>
          </cell>
          <cell r="AQ188">
            <v>0.32200000000000001</v>
          </cell>
          <cell r="BB188" t="str">
            <v>전 7-1</v>
          </cell>
        </row>
        <row r="189">
          <cell r="A189">
            <v>168</v>
          </cell>
          <cell r="B189" t="str">
            <v>전선관</v>
          </cell>
          <cell r="C189" t="str">
            <v>파형관 30φ</v>
          </cell>
          <cell r="D189">
            <v>1.03</v>
          </cell>
          <cell r="E189" t="str">
            <v>m</v>
          </cell>
          <cell r="F189">
            <v>50</v>
          </cell>
          <cell r="G189">
            <v>3031</v>
          </cell>
          <cell r="I189">
            <v>2680</v>
          </cell>
          <cell r="J189">
            <v>264</v>
          </cell>
          <cell r="K189">
            <v>271</v>
          </cell>
          <cell r="M189">
            <v>80</v>
          </cell>
          <cell r="N189" t="str">
            <v>전선관 부속자재</v>
          </cell>
          <cell r="O189" t="str">
            <v>전선관의 15%</v>
          </cell>
          <cell r="P189">
            <v>1</v>
          </cell>
          <cell r="Q189" t="str">
            <v>식</v>
          </cell>
          <cell r="W189">
            <v>39</v>
          </cell>
          <cell r="AM189">
            <v>2</v>
          </cell>
          <cell r="AN189">
            <v>4.1000000000000002E-2</v>
          </cell>
          <cell r="AO189">
            <v>1</v>
          </cell>
          <cell r="AP189" t="str">
            <v>배전전공</v>
          </cell>
          <cell r="AQ189">
            <v>1.2E-2</v>
          </cell>
          <cell r="AR189" t="str">
            <v>보통인부</v>
          </cell>
          <cell r="AS189">
            <v>2.9000000000000001E-2</v>
          </cell>
          <cell r="BB189" t="str">
            <v>전 5-37-1</v>
          </cell>
        </row>
        <row r="190">
          <cell r="A190">
            <v>169</v>
          </cell>
          <cell r="B190" t="str">
            <v>전선관</v>
          </cell>
          <cell r="C190" t="str">
            <v>파형관 40φ</v>
          </cell>
          <cell r="D190">
            <v>1.03</v>
          </cell>
          <cell r="E190" t="str">
            <v>m</v>
          </cell>
          <cell r="F190">
            <v>50</v>
          </cell>
          <cell r="G190">
            <v>3155</v>
          </cell>
          <cell r="I190">
            <v>2680</v>
          </cell>
          <cell r="J190">
            <v>384</v>
          </cell>
          <cell r="K190">
            <v>395</v>
          </cell>
          <cell r="M190">
            <v>80</v>
          </cell>
          <cell r="N190" t="str">
            <v>전선관 부속자재</v>
          </cell>
          <cell r="O190" t="str">
            <v>전선관의 15%</v>
          </cell>
          <cell r="P190">
            <v>1</v>
          </cell>
          <cell r="Q190" t="str">
            <v>식</v>
          </cell>
          <cell r="W190">
            <v>57</v>
          </cell>
          <cell r="AM190">
            <v>2</v>
          </cell>
          <cell r="AN190">
            <v>4.1000000000000002E-2</v>
          </cell>
          <cell r="AO190">
            <v>1</v>
          </cell>
          <cell r="AP190" t="str">
            <v>배전전공</v>
          </cell>
          <cell r="AQ190">
            <v>1.2E-2</v>
          </cell>
          <cell r="AR190" t="str">
            <v>보통인부</v>
          </cell>
          <cell r="AS190">
            <v>2.9000000000000001E-2</v>
          </cell>
          <cell r="BB190" t="str">
            <v>전 5-37-1</v>
          </cell>
        </row>
        <row r="191">
          <cell r="A191">
            <v>170</v>
          </cell>
          <cell r="B191" t="str">
            <v>전선관</v>
          </cell>
          <cell r="C191" t="str">
            <v>파형관 50φ</v>
          </cell>
          <cell r="D191">
            <v>1.03</v>
          </cell>
          <cell r="E191" t="str">
            <v>m</v>
          </cell>
          <cell r="F191">
            <v>50</v>
          </cell>
          <cell r="G191">
            <v>3254</v>
          </cell>
          <cell r="I191">
            <v>2680</v>
          </cell>
          <cell r="J191">
            <v>480</v>
          </cell>
          <cell r="K191">
            <v>494</v>
          </cell>
          <cell r="M191">
            <v>80</v>
          </cell>
          <cell r="N191" t="str">
            <v>전선관 부속자재</v>
          </cell>
          <cell r="O191" t="str">
            <v>전선관의 15%</v>
          </cell>
          <cell r="P191">
            <v>1</v>
          </cell>
          <cell r="Q191" t="str">
            <v>식</v>
          </cell>
          <cell r="W191">
            <v>72</v>
          </cell>
          <cell r="AM191">
            <v>2</v>
          </cell>
          <cell r="AN191">
            <v>4.1000000000000002E-2</v>
          </cell>
          <cell r="AO191">
            <v>1</v>
          </cell>
          <cell r="AP191" t="str">
            <v>배전전공</v>
          </cell>
          <cell r="AQ191">
            <v>1.2E-2</v>
          </cell>
          <cell r="AR191" t="str">
            <v>보통인부</v>
          </cell>
          <cell r="AS191">
            <v>2.9000000000000001E-2</v>
          </cell>
          <cell r="BB191" t="str">
            <v>전 5-37-1</v>
          </cell>
        </row>
        <row r="192">
          <cell r="A192">
            <v>171</v>
          </cell>
          <cell r="B192" t="str">
            <v>전선관</v>
          </cell>
          <cell r="C192" t="str">
            <v>파형관 65φ</v>
          </cell>
          <cell r="D192">
            <v>1.03</v>
          </cell>
          <cell r="E192" t="str">
            <v>m</v>
          </cell>
          <cell r="F192">
            <v>50</v>
          </cell>
          <cell r="G192">
            <v>4150</v>
          </cell>
          <cell r="I192">
            <v>3310</v>
          </cell>
          <cell r="J192">
            <v>720</v>
          </cell>
          <cell r="K192">
            <v>741</v>
          </cell>
          <cell r="M192">
            <v>99</v>
          </cell>
          <cell r="N192" t="str">
            <v>전선관 부속자재</v>
          </cell>
          <cell r="O192" t="str">
            <v>전선관의 15%</v>
          </cell>
          <cell r="P192">
            <v>1</v>
          </cell>
          <cell r="Q192" t="str">
            <v>식</v>
          </cell>
          <cell r="W192">
            <v>108</v>
          </cell>
          <cell r="AM192">
            <v>2</v>
          </cell>
          <cell r="AN192">
            <v>0.05</v>
          </cell>
          <cell r="AO192">
            <v>1</v>
          </cell>
          <cell r="AP192" t="str">
            <v>배전전공</v>
          </cell>
          <cell r="AQ192">
            <v>1.4999999999999999E-2</v>
          </cell>
          <cell r="AR192" t="str">
            <v>보통인부</v>
          </cell>
          <cell r="AS192">
            <v>3.5000000000000003E-2</v>
          </cell>
          <cell r="BB192" t="str">
            <v>전 5-37-1</v>
          </cell>
        </row>
        <row r="193">
          <cell r="A193">
            <v>172</v>
          </cell>
          <cell r="B193" t="str">
            <v>전선관</v>
          </cell>
          <cell r="C193" t="str">
            <v>파형관 80φ</v>
          </cell>
          <cell r="D193">
            <v>1.03</v>
          </cell>
          <cell r="E193" t="str">
            <v>m</v>
          </cell>
          <cell r="F193">
            <v>50</v>
          </cell>
          <cell r="G193">
            <v>4480</v>
          </cell>
          <cell r="I193">
            <v>3310</v>
          </cell>
          <cell r="J193">
            <v>1040</v>
          </cell>
          <cell r="K193">
            <v>1071</v>
          </cell>
          <cell r="M193">
            <v>99</v>
          </cell>
          <cell r="N193" t="str">
            <v>전선관 부속자재</v>
          </cell>
          <cell r="O193" t="str">
            <v>전선관의 15%</v>
          </cell>
          <cell r="P193">
            <v>1</v>
          </cell>
          <cell r="Q193" t="str">
            <v>식</v>
          </cell>
          <cell r="W193">
            <v>156</v>
          </cell>
          <cell r="AM193">
            <v>2</v>
          </cell>
          <cell r="AN193">
            <v>0.05</v>
          </cell>
          <cell r="AO193">
            <v>1</v>
          </cell>
          <cell r="AP193" t="str">
            <v>배전전공</v>
          </cell>
          <cell r="AQ193">
            <v>1.4999999999999999E-2</v>
          </cell>
          <cell r="AR193" t="str">
            <v>보통인부</v>
          </cell>
          <cell r="AS193">
            <v>3.5000000000000003E-2</v>
          </cell>
          <cell r="BB193" t="str">
            <v>전 5-37-1</v>
          </cell>
        </row>
        <row r="194">
          <cell r="A194">
            <v>173</v>
          </cell>
          <cell r="B194" t="str">
            <v>전선관</v>
          </cell>
          <cell r="C194" t="str">
            <v>파형관 100φ</v>
          </cell>
          <cell r="D194">
            <v>1.03</v>
          </cell>
          <cell r="E194" t="str">
            <v>m</v>
          </cell>
          <cell r="F194">
            <v>50</v>
          </cell>
          <cell r="G194">
            <v>6066</v>
          </cell>
          <cell r="I194">
            <v>4450</v>
          </cell>
          <cell r="J194">
            <v>1440</v>
          </cell>
          <cell r="K194">
            <v>1483</v>
          </cell>
          <cell r="M194">
            <v>133</v>
          </cell>
          <cell r="N194" t="str">
            <v>전선관 부속자재</v>
          </cell>
          <cell r="O194" t="str">
            <v>전선관의 15%</v>
          </cell>
          <cell r="P194">
            <v>1</v>
          </cell>
          <cell r="Q194" t="str">
            <v>식</v>
          </cell>
          <cell r="W194">
            <v>216</v>
          </cell>
          <cell r="AM194">
            <v>2</v>
          </cell>
          <cell r="AN194">
            <v>7.4999999999999997E-2</v>
          </cell>
          <cell r="AO194">
            <v>1</v>
          </cell>
          <cell r="AP194" t="str">
            <v>배전전공</v>
          </cell>
          <cell r="AQ194">
            <v>1.7999999999999999E-2</v>
          </cell>
          <cell r="AR194" t="str">
            <v>보통인부</v>
          </cell>
          <cell r="AS194">
            <v>5.7000000000000002E-2</v>
          </cell>
          <cell r="BB194" t="str">
            <v>전 5-37-1</v>
          </cell>
        </row>
        <row r="195">
          <cell r="A195">
            <v>174</v>
          </cell>
          <cell r="B195" t="str">
            <v>전선관</v>
          </cell>
          <cell r="C195" t="str">
            <v>파형관 125φ</v>
          </cell>
          <cell r="D195">
            <v>1.03</v>
          </cell>
          <cell r="E195" t="str">
            <v>m</v>
          </cell>
          <cell r="F195">
            <v>50</v>
          </cell>
          <cell r="G195">
            <v>8519</v>
          </cell>
          <cell r="I195">
            <v>6112</v>
          </cell>
          <cell r="J195">
            <v>2160</v>
          </cell>
          <cell r="K195">
            <v>2224</v>
          </cell>
          <cell r="M195">
            <v>183</v>
          </cell>
          <cell r="N195" t="str">
            <v>전선관 부속자재</v>
          </cell>
          <cell r="O195" t="str">
            <v>전선관의 15%</v>
          </cell>
          <cell r="P195">
            <v>1</v>
          </cell>
          <cell r="Q195" t="str">
            <v>식</v>
          </cell>
          <cell r="W195">
            <v>324</v>
          </cell>
          <cell r="AM195">
            <v>2</v>
          </cell>
          <cell r="AN195">
            <v>0.10200000000000001</v>
          </cell>
          <cell r="AO195">
            <v>1</v>
          </cell>
          <cell r="AP195" t="str">
            <v>배전전공</v>
          </cell>
          <cell r="AQ195">
            <v>2.5000000000000001E-2</v>
          </cell>
          <cell r="AR195" t="str">
            <v>보통인부</v>
          </cell>
          <cell r="AS195">
            <v>7.6999999999999999E-2</v>
          </cell>
          <cell r="BB195" t="str">
            <v>전 5-37-1</v>
          </cell>
        </row>
        <row r="196">
          <cell r="A196">
            <v>175</v>
          </cell>
          <cell r="B196" t="str">
            <v>전선관</v>
          </cell>
          <cell r="C196" t="str">
            <v>파형관 150φ</v>
          </cell>
          <cell r="D196">
            <v>1.03</v>
          </cell>
          <cell r="E196" t="str">
            <v>m</v>
          </cell>
          <cell r="F196">
            <v>50</v>
          </cell>
          <cell r="G196">
            <v>10342</v>
          </cell>
          <cell r="I196">
            <v>7482</v>
          </cell>
          <cell r="J196">
            <v>2560</v>
          </cell>
          <cell r="K196">
            <v>2636</v>
          </cell>
          <cell r="M196">
            <v>224</v>
          </cell>
          <cell r="N196" t="str">
            <v>전선관 부속자재</v>
          </cell>
          <cell r="O196" t="str">
            <v>전선관의 15%</v>
          </cell>
          <cell r="P196">
            <v>1</v>
          </cell>
          <cell r="Q196" t="str">
            <v>식</v>
          </cell>
          <cell r="W196">
            <v>384</v>
          </cell>
          <cell r="AM196">
            <v>2</v>
          </cell>
          <cell r="AN196">
            <v>0.127</v>
          </cell>
          <cell r="AO196">
            <v>1</v>
          </cell>
          <cell r="AP196" t="str">
            <v>배전전공</v>
          </cell>
          <cell r="AQ196">
            <v>0.03</v>
          </cell>
          <cell r="AR196" t="str">
            <v>보통인부</v>
          </cell>
          <cell r="AS196">
            <v>9.7000000000000003E-2</v>
          </cell>
          <cell r="BB196" t="str">
            <v>전 5-37-1</v>
          </cell>
        </row>
        <row r="197">
          <cell r="A197">
            <v>176</v>
          </cell>
          <cell r="B197" t="str">
            <v>전선관</v>
          </cell>
          <cell r="C197" t="str">
            <v>파상형 200φ</v>
          </cell>
          <cell r="D197">
            <v>1.03</v>
          </cell>
          <cell r="E197" t="str">
            <v>m</v>
          </cell>
          <cell r="F197">
            <v>50</v>
          </cell>
          <cell r="G197">
            <v>15555</v>
          </cell>
          <cell r="I197">
            <v>10111</v>
          </cell>
          <cell r="J197">
            <v>4992</v>
          </cell>
          <cell r="K197">
            <v>5141</v>
          </cell>
          <cell r="M197">
            <v>303</v>
          </cell>
          <cell r="N197" t="str">
            <v>전선관 부속자재</v>
          </cell>
          <cell r="O197" t="str">
            <v>전선관의 15%</v>
          </cell>
          <cell r="P197">
            <v>1</v>
          </cell>
          <cell r="Q197" t="str">
            <v>식</v>
          </cell>
          <cell r="W197">
            <v>748</v>
          </cell>
          <cell r="AM197">
            <v>2</v>
          </cell>
          <cell r="AN197">
            <v>0.17</v>
          </cell>
          <cell r="AO197">
            <v>1</v>
          </cell>
          <cell r="AP197" t="str">
            <v>배전전공</v>
          </cell>
          <cell r="AQ197">
            <v>4.1000000000000002E-2</v>
          </cell>
          <cell r="AR197" t="str">
            <v>보통인부</v>
          </cell>
          <cell r="AS197">
            <v>0.129</v>
          </cell>
          <cell r="BB197" t="str">
            <v>전 5-37-1</v>
          </cell>
        </row>
        <row r="198">
          <cell r="A198">
            <v>177</v>
          </cell>
          <cell r="B198" t="str">
            <v>압착단자</v>
          </cell>
          <cell r="C198" t="str">
            <v xml:space="preserve"> 14㎟</v>
          </cell>
          <cell r="D198">
            <v>1</v>
          </cell>
          <cell r="E198" t="str">
            <v>EA</v>
          </cell>
          <cell r="F198">
            <v>50</v>
          </cell>
          <cell r="G198">
            <v>1526</v>
          </cell>
          <cell r="I198">
            <v>1435</v>
          </cell>
          <cell r="J198">
            <v>48</v>
          </cell>
          <cell r="K198">
            <v>48</v>
          </cell>
          <cell r="M198">
            <v>43</v>
          </cell>
          <cell r="AM198">
            <v>1</v>
          </cell>
          <cell r="AN198">
            <v>7.8E-2</v>
          </cell>
          <cell r="AO198">
            <v>0.3</v>
          </cell>
          <cell r="AP198" t="str">
            <v>저압케이블공</v>
          </cell>
          <cell r="AQ198">
            <v>7.8E-2</v>
          </cell>
          <cell r="BB198" t="str">
            <v>전 5-40</v>
          </cell>
        </row>
        <row r="199">
          <cell r="A199">
            <v>178</v>
          </cell>
          <cell r="B199" t="str">
            <v>압착단자</v>
          </cell>
          <cell r="C199" t="str">
            <v xml:space="preserve"> 22㎟</v>
          </cell>
          <cell r="D199">
            <v>1</v>
          </cell>
          <cell r="E199" t="str">
            <v>EA</v>
          </cell>
          <cell r="F199">
            <v>50</v>
          </cell>
          <cell r="G199">
            <v>1886</v>
          </cell>
          <cell r="I199">
            <v>1766</v>
          </cell>
          <cell r="J199">
            <v>68</v>
          </cell>
          <cell r="K199">
            <v>68</v>
          </cell>
          <cell r="M199">
            <v>52</v>
          </cell>
          <cell r="AM199">
            <v>1</v>
          </cell>
          <cell r="AN199">
            <v>9.6000000000000002E-2</v>
          </cell>
          <cell r="AO199">
            <v>0.3</v>
          </cell>
          <cell r="AP199" t="str">
            <v>저압케이블공</v>
          </cell>
          <cell r="AQ199">
            <v>9.6000000000000002E-2</v>
          </cell>
          <cell r="BB199" t="str">
            <v>전 5-40</v>
          </cell>
        </row>
        <row r="200">
          <cell r="A200">
            <v>179</v>
          </cell>
          <cell r="B200" t="str">
            <v>압착단자</v>
          </cell>
          <cell r="C200" t="str">
            <v xml:space="preserve"> 38㎟</v>
          </cell>
          <cell r="D200">
            <v>1</v>
          </cell>
          <cell r="E200" t="str">
            <v>EA</v>
          </cell>
          <cell r="F200">
            <v>50</v>
          </cell>
          <cell r="G200">
            <v>2239</v>
          </cell>
          <cell r="I200">
            <v>2097</v>
          </cell>
          <cell r="J200">
            <v>80</v>
          </cell>
          <cell r="K200">
            <v>80</v>
          </cell>
          <cell r="M200">
            <v>62</v>
          </cell>
          <cell r="AM200">
            <v>1</v>
          </cell>
          <cell r="AN200">
            <v>0.11399999999999999</v>
          </cell>
          <cell r="AO200">
            <v>0.3</v>
          </cell>
          <cell r="AP200" t="str">
            <v>저압케이블공</v>
          </cell>
          <cell r="AQ200">
            <v>0.11399999999999999</v>
          </cell>
          <cell r="BB200" t="str">
            <v>전 5-40</v>
          </cell>
        </row>
        <row r="201">
          <cell r="A201">
            <v>180</v>
          </cell>
          <cell r="B201" t="str">
            <v>압착단자</v>
          </cell>
          <cell r="C201" t="str">
            <v xml:space="preserve"> 60㎟</v>
          </cell>
          <cell r="D201">
            <v>1</v>
          </cell>
          <cell r="E201" t="str">
            <v>EA</v>
          </cell>
          <cell r="F201">
            <v>50</v>
          </cell>
          <cell r="G201">
            <v>2791</v>
          </cell>
          <cell r="I201">
            <v>2539</v>
          </cell>
          <cell r="J201">
            <v>176</v>
          </cell>
          <cell r="K201">
            <v>176</v>
          </cell>
          <cell r="M201">
            <v>76</v>
          </cell>
          <cell r="AM201">
            <v>1</v>
          </cell>
          <cell r="AN201">
            <v>0.13800000000000001</v>
          </cell>
          <cell r="AO201">
            <v>0.3</v>
          </cell>
          <cell r="AP201" t="str">
            <v>저압케이블공</v>
          </cell>
          <cell r="AQ201">
            <v>0.13800000000000001</v>
          </cell>
          <cell r="BB201" t="str">
            <v>전 5-40</v>
          </cell>
        </row>
        <row r="202">
          <cell r="A202">
            <v>181</v>
          </cell>
          <cell r="B202" t="str">
            <v>압착단자</v>
          </cell>
          <cell r="C202" t="str">
            <v xml:space="preserve"> 80㎟</v>
          </cell>
          <cell r="D202">
            <v>1</v>
          </cell>
          <cell r="E202" t="str">
            <v>EA</v>
          </cell>
          <cell r="F202">
            <v>50</v>
          </cell>
          <cell r="G202">
            <v>3026</v>
          </cell>
          <cell r="I202">
            <v>2705</v>
          </cell>
          <cell r="J202">
            <v>240</v>
          </cell>
          <cell r="K202">
            <v>240</v>
          </cell>
          <cell r="M202">
            <v>81</v>
          </cell>
          <cell r="AM202">
            <v>1</v>
          </cell>
          <cell r="AN202">
            <v>0.14699999999999999</v>
          </cell>
          <cell r="AO202">
            <v>0.3</v>
          </cell>
          <cell r="AP202" t="str">
            <v>저압케이블공</v>
          </cell>
          <cell r="AQ202">
            <v>0.14699999999999999</v>
          </cell>
          <cell r="BB202" t="str">
            <v>전 5-40</v>
          </cell>
        </row>
        <row r="203">
          <cell r="A203">
            <v>182</v>
          </cell>
          <cell r="B203" t="str">
            <v>압착단자</v>
          </cell>
          <cell r="C203" t="str">
            <v xml:space="preserve"> 100㎟</v>
          </cell>
          <cell r="D203">
            <v>1</v>
          </cell>
          <cell r="E203" t="str">
            <v>EA</v>
          </cell>
          <cell r="F203">
            <v>50</v>
          </cell>
          <cell r="G203">
            <v>3285</v>
          </cell>
          <cell r="I203">
            <v>2926</v>
          </cell>
          <cell r="J203">
            <v>272</v>
          </cell>
          <cell r="K203">
            <v>272</v>
          </cell>
          <cell r="M203">
            <v>87</v>
          </cell>
          <cell r="AM203">
            <v>1</v>
          </cell>
          <cell r="AN203">
            <v>0.159</v>
          </cell>
          <cell r="AO203">
            <v>0.3</v>
          </cell>
          <cell r="AP203" t="str">
            <v>저압케이블공</v>
          </cell>
          <cell r="AQ203">
            <v>0.159</v>
          </cell>
          <cell r="BB203" t="str">
            <v>전 5-40</v>
          </cell>
        </row>
        <row r="204">
          <cell r="A204">
            <v>183</v>
          </cell>
          <cell r="B204" t="str">
            <v>압착단자</v>
          </cell>
          <cell r="C204" t="str">
            <v xml:space="preserve"> 150㎟</v>
          </cell>
          <cell r="D204">
            <v>1</v>
          </cell>
          <cell r="E204" t="str">
            <v>EA</v>
          </cell>
          <cell r="F204">
            <v>50</v>
          </cell>
          <cell r="G204">
            <v>4444</v>
          </cell>
          <cell r="I204">
            <v>3643</v>
          </cell>
          <cell r="J204">
            <v>692</v>
          </cell>
          <cell r="K204">
            <v>692</v>
          </cell>
          <cell r="M204">
            <v>109</v>
          </cell>
          <cell r="AM204">
            <v>1</v>
          </cell>
          <cell r="AN204">
            <v>0.19800000000000001</v>
          </cell>
          <cell r="AO204">
            <v>0.3</v>
          </cell>
          <cell r="AP204" t="str">
            <v>저압케이블공</v>
          </cell>
          <cell r="AQ204">
            <v>0.19800000000000001</v>
          </cell>
          <cell r="BB204" t="str">
            <v>전 5-40</v>
          </cell>
        </row>
        <row r="205">
          <cell r="A205">
            <v>184</v>
          </cell>
          <cell r="B205" t="str">
            <v>압착단자</v>
          </cell>
          <cell r="C205" t="str">
            <v xml:space="preserve"> 200㎟</v>
          </cell>
          <cell r="D205">
            <v>1</v>
          </cell>
          <cell r="E205" t="str">
            <v>EA</v>
          </cell>
          <cell r="F205">
            <v>50</v>
          </cell>
          <cell r="G205">
            <v>4734</v>
          </cell>
          <cell r="I205">
            <v>3975</v>
          </cell>
          <cell r="J205">
            <v>640</v>
          </cell>
          <cell r="K205">
            <v>640</v>
          </cell>
          <cell r="M205">
            <v>119</v>
          </cell>
          <cell r="AM205">
            <v>1</v>
          </cell>
          <cell r="AN205">
            <v>0.216</v>
          </cell>
          <cell r="AO205">
            <v>0.3</v>
          </cell>
          <cell r="AP205" t="str">
            <v>저압케이블공</v>
          </cell>
          <cell r="AQ205">
            <v>0.216</v>
          </cell>
          <cell r="BB205" t="str">
            <v>전 5-40</v>
          </cell>
        </row>
        <row r="206">
          <cell r="A206">
            <v>185</v>
          </cell>
          <cell r="B206" t="str">
            <v>압착단자</v>
          </cell>
          <cell r="C206" t="str">
            <v xml:space="preserve"> 250㎟</v>
          </cell>
          <cell r="D206">
            <v>1</v>
          </cell>
          <cell r="E206" t="str">
            <v>EA</v>
          </cell>
          <cell r="F206">
            <v>50</v>
          </cell>
          <cell r="G206">
            <v>4605</v>
          </cell>
          <cell r="I206">
            <v>4471</v>
          </cell>
          <cell r="J206">
            <v>0</v>
          </cell>
          <cell r="K206">
            <v>0</v>
          </cell>
          <cell r="M206">
            <v>134</v>
          </cell>
          <cell r="AM206">
            <v>1</v>
          </cell>
          <cell r="AN206">
            <v>0.24299999999999999</v>
          </cell>
          <cell r="AO206">
            <v>0.3</v>
          </cell>
          <cell r="AP206" t="str">
            <v>저압케이블공</v>
          </cell>
          <cell r="AQ206">
            <v>0.24299999999999999</v>
          </cell>
          <cell r="BB206" t="str">
            <v>전 5-40</v>
          </cell>
        </row>
        <row r="207">
          <cell r="A207">
            <v>186</v>
          </cell>
          <cell r="B207" t="str">
            <v>압착단자</v>
          </cell>
          <cell r="C207" t="str">
            <v xml:space="preserve"> 325㎟</v>
          </cell>
          <cell r="D207">
            <v>1</v>
          </cell>
          <cell r="E207" t="str">
            <v>EA</v>
          </cell>
          <cell r="F207">
            <v>50</v>
          </cell>
          <cell r="G207">
            <v>6877</v>
          </cell>
          <cell r="I207">
            <v>4968</v>
          </cell>
          <cell r="J207">
            <v>1760</v>
          </cell>
          <cell r="K207">
            <v>1760</v>
          </cell>
          <cell r="M207">
            <v>149</v>
          </cell>
          <cell r="AM207">
            <v>1</v>
          </cell>
          <cell r="AN207">
            <v>0.27</v>
          </cell>
          <cell r="AO207">
            <v>0.3</v>
          </cell>
          <cell r="AP207" t="str">
            <v>저압케이블공</v>
          </cell>
          <cell r="AQ207">
            <v>0.27</v>
          </cell>
          <cell r="BB207" t="str">
            <v>전 5-40</v>
          </cell>
        </row>
        <row r="208">
          <cell r="A208">
            <v>187</v>
          </cell>
          <cell r="B208" t="str">
            <v>동관단자</v>
          </cell>
          <cell r="C208" t="str">
            <v xml:space="preserve"> 400㎟</v>
          </cell>
          <cell r="D208">
            <v>1</v>
          </cell>
          <cell r="E208" t="str">
            <v>EA</v>
          </cell>
          <cell r="F208">
            <v>50</v>
          </cell>
          <cell r="G208">
            <v>12885</v>
          </cell>
          <cell r="I208">
            <v>5520</v>
          </cell>
          <cell r="J208">
            <v>7200</v>
          </cell>
          <cell r="K208">
            <v>7200</v>
          </cell>
          <cell r="M208">
            <v>165</v>
          </cell>
          <cell r="AM208">
            <v>1</v>
          </cell>
          <cell r="AN208">
            <v>0.3</v>
          </cell>
          <cell r="AO208">
            <v>0.3</v>
          </cell>
          <cell r="AP208" t="str">
            <v>저압케이블공</v>
          </cell>
          <cell r="AQ208">
            <v>0.3</v>
          </cell>
          <cell r="BB208" t="str">
            <v>전 5-40</v>
          </cell>
        </row>
        <row r="209">
          <cell r="A209">
            <v>188</v>
          </cell>
          <cell r="B209" t="str">
            <v>동관단자</v>
          </cell>
          <cell r="C209" t="str">
            <v xml:space="preserve"> 500㎟</v>
          </cell>
          <cell r="D209">
            <v>1</v>
          </cell>
          <cell r="E209" t="str">
            <v>EA</v>
          </cell>
          <cell r="F209">
            <v>50</v>
          </cell>
          <cell r="G209">
            <v>17678</v>
          </cell>
          <cell r="I209">
            <v>6072</v>
          </cell>
          <cell r="J209">
            <v>11424</v>
          </cell>
          <cell r="K209">
            <v>11424</v>
          </cell>
          <cell r="M209">
            <v>182</v>
          </cell>
          <cell r="AM209">
            <v>1</v>
          </cell>
          <cell r="AN209">
            <v>0.33</v>
          </cell>
          <cell r="AO209">
            <v>0.3</v>
          </cell>
          <cell r="AP209" t="str">
            <v>저압케이블공</v>
          </cell>
          <cell r="AQ209">
            <v>0.33</v>
          </cell>
          <cell r="BB209" t="str">
            <v>전 5-40</v>
          </cell>
        </row>
        <row r="210">
          <cell r="A210">
            <v>189</v>
          </cell>
          <cell r="B210" t="str">
            <v>케이블 헤드 (자기수축)</v>
          </cell>
          <cell r="C210" t="str">
            <v>CV 6.6KV 1C/100㎟</v>
          </cell>
          <cell r="D210">
            <v>1</v>
          </cell>
          <cell r="E210" t="str">
            <v>EA</v>
          </cell>
          <cell r="F210">
            <v>50</v>
          </cell>
          <cell r="G210">
            <v>132926</v>
          </cell>
          <cell r="I210">
            <v>57676</v>
          </cell>
          <cell r="J210">
            <v>73520</v>
          </cell>
          <cell r="K210">
            <v>73520</v>
          </cell>
          <cell r="M210">
            <v>1730</v>
          </cell>
          <cell r="AM210">
            <v>1</v>
          </cell>
          <cell r="AN210">
            <v>0.9</v>
          </cell>
          <cell r="AO210">
            <v>1</v>
          </cell>
          <cell r="AP210" t="str">
            <v>고압케이블공</v>
          </cell>
          <cell r="AQ210">
            <v>0.9</v>
          </cell>
          <cell r="BB210" t="str">
            <v>전 5-40</v>
          </cell>
        </row>
        <row r="211">
          <cell r="A211">
            <v>190</v>
          </cell>
          <cell r="B211" t="str">
            <v>케이블 헤드 (자기수축)</v>
          </cell>
          <cell r="C211" t="str">
            <v>CV 6.6KV 1C/250㎟</v>
          </cell>
          <cell r="D211">
            <v>1</v>
          </cell>
          <cell r="E211" t="str">
            <v>EA</v>
          </cell>
          <cell r="F211">
            <v>50</v>
          </cell>
          <cell r="G211">
            <v>173610</v>
          </cell>
          <cell r="I211">
            <v>89719</v>
          </cell>
          <cell r="J211">
            <v>81200</v>
          </cell>
          <cell r="K211">
            <v>81200</v>
          </cell>
          <cell r="M211">
            <v>2691</v>
          </cell>
          <cell r="AM211">
            <v>1</v>
          </cell>
          <cell r="AN211">
            <v>1.4</v>
          </cell>
          <cell r="AO211">
            <v>1</v>
          </cell>
          <cell r="AP211" t="str">
            <v>고압케이블공</v>
          </cell>
          <cell r="AQ211">
            <v>1.4</v>
          </cell>
          <cell r="BB211" t="str">
            <v>전 5-40</v>
          </cell>
        </row>
        <row r="212">
          <cell r="A212">
            <v>191</v>
          </cell>
          <cell r="B212" t="str">
            <v>케이블 헤드 (자기수축)</v>
          </cell>
          <cell r="C212" t="str">
            <v>CV 22.9KV 1C/38㎟</v>
          </cell>
          <cell r="D212">
            <v>1</v>
          </cell>
          <cell r="E212" t="str">
            <v>EA</v>
          </cell>
          <cell r="F212">
            <v>50</v>
          </cell>
          <cell r="G212">
            <v>132891</v>
          </cell>
          <cell r="I212">
            <v>76827</v>
          </cell>
          <cell r="J212">
            <v>53760</v>
          </cell>
          <cell r="K212">
            <v>53760</v>
          </cell>
          <cell r="M212">
            <v>2304</v>
          </cell>
          <cell r="AM212">
            <v>1</v>
          </cell>
          <cell r="AN212">
            <v>0.88</v>
          </cell>
          <cell r="AO212">
            <v>1</v>
          </cell>
          <cell r="AP212" t="str">
            <v>특고케이블공</v>
          </cell>
          <cell r="AQ212">
            <v>0.88</v>
          </cell>
          <cell r="BB212" t="str">
            <v>전 5-40</v>
          </cell>
        </row>
        <row r="213">
          <cell r="A213">
            <v>192</v>
          </cell>
          <cell r="B213" t="str">
            <v>케이블 헤드 (자기수축)</v>
          </cell>
          <cell r="C213" t="str">
            <v>CV 22.9KV 1C/60㎟</v>
          </cell>
          <cell r="D213">
            <v>1</v>
          </cell>
          <cell r="E213" t="str">
            <v>EA</v>
          </cell>
          <cell r="F213">
            <v>50</v>
          </cell>
          <cell r="G213">
            <v>148339</v>
          </cell>
          <cell r="I213">
            <v>91669</v>
          </cell>
          <cell r="J213">
            <v>53920</v>
          </cell>
          <cell r="K213">
            <v>53920</v>
          </cell>
          <cell r="M213">
            <v>2750</v>
          </cell>
          <cell r="AM213">
            <v>1</v>
          </cell>
          <cell r="AN213">
            <v>1.05</v>
          </cell>
          <cell r="AO213">
            <v>1</v>
          </cell>
          <cell r="AP213" t="str">
            <v>특고케이블공</v>
          </cell>
          <cell r="AQ213">
            <v>1.05</v>
          </cell>
          <cell r="BB213" t="str">
            <v>전 5-40</v>
          </cell>
        </row>
        <row r="214">
          <cell r="A214">
            <v>193</v>
          </cell>
          <cell r="B214" t="str">
            <v>케이블 헤드 (사기애자)</v>
          </cell>
          <cell r="C214" t="str">
            <v>CV 22.9KV 1C/38㎟</v>
          </cell>
          <cell r="D214">
            <v>1</v>
          </cell>
          <cell r="E214" t="str">
            <v>EA</v>
          </cell>
          <cell r="F214">
            <v>50</v>
          </cell>
          <cell r="G214">
            <v>228411</v>
          </cell>
          <cell r="I214">
            <v>76827</v>
          </cell>
          <cell r="J214">
            <v>149280</v>
          </cell>
          <cell r="K214">
            <v>149280</v>
          </cell>
          <cell r="M214">
            <v>2304</v>
          </cell>
          <cell r="AM214">
            <v>1</v>
          </cell>
          <cell r="AN214">
            <v>0.88</v>
          </cell>
          <cell r="AO214">
            <v>1</v>
          </cell>
          <cell r="AP214" t="str">
            <v>특고케이블공</v>
          </cell>
          <cell r="AQ214">
            <v>0.88</v>
          </cell>
          <cell r="BB214" t="str">
            <v>전 5-40</v>
          </cell>
        </row>
        <row r="215">
          <cell r="A215">
            <v>194</v>
          </cell>
          <cell r="B215" t="str">
            <v>케이블 헤드 (사기애자)</v>
          </cell>
          <cell r="C215" t="str">
            <v>CV 22.9KV 1C/60㎟</v>
          </cell>
          <cell r="D215">
            <v>1</v>
          </cell>
          <cell r="E215" t="str">
            <v>EA</v>
          </cell>
          <cell r="F215">
            <v>50</v>
          </cell>
          <cell r="G215">
            <v>243699</v>
          </cell>
          <cell r="I215">
            <v>91669</v>
          </cell>
          <cell r="J215">
            <v>149280</v>
          </cell>
          <cell r="K215">
            <v>149280</v>
          </cell>
          <cell r="M215">
            <v>2750</v>
          </cell>
          <cell r="AM215">
            <v>1</v>
          </cell>
          <cell r="AN215">
            <v>1.05</v>
          </cell>
          <cell r="AO215">
            <v>1</v>
          </cell>
          <cell r="AP215" t="str">
            <v>특고케이블공</v>
          </cell>
          <cell r="AQ215">
            <v>1.05</v>
          </cell>
          <cell r="BB215" t="str">
            <v>전 5-40</v>
          </cell>
        </row>
        <row r="216">
          <cell r="A216">
            <v>195</v>
          </cell>
          <cell r="B216" t="str">
            <v>케이블 헤드 (사기애자)</v>
          </cell>
          <cell r="C216" t="str">
            <v>CV 22.9KV 1C/150㎟</v>
          </cell>
          <cell r="D216">
            <v>1</v>
          </cell>
          <cell r="E216" t="str">
            <v>EA</v>
          </cell>
          <cell r="F216">
            <v>50</v>
          </cell>
          <cell r="G216">
            <v>274272</v>
          </cell>
          <cell r="I216">
            <v>121352</v>
          </cell>
          <cell r="J216">
            <v>149280</v>
          </cell>
          <cell r="K216">
            <v>149280</v>
          </cell>
          <cell r="M216">
            <v>3640</v>
          </cell>
          <cell r="AM216">
            <v>1</v>
          </cell>
          <cell r="AN216">
            <v>1.39</v>
          </cell>
          <cell r="AO216">
            <v>1</v>
          </cell>
          <cell r="AP216" t="str">
            <v>특고케이블공</v>
          </cell>
          <cell r="AQ216">
            <v>1.39</v>
          </cell>
          <cell r="BB216" t="str">
            <v>전 5-40</v>
          </cell>
        </row>
        <row r="217">
          <cell r="A217">
            <v>196</v>
          </cell>
          <cell r="B217" t="str">
            <v>OUTLET BOX</v>
          </cell>
          <cell r="C217" t="str">
            <v xml:space="preserve">8각 </v>
          </cell>
          <cell r="D217">
            <v>1</v>
          </cell>
          <cell r="E217" t="str">
            <v>EA</v>
          </cell>
          <cell r="F217">
            <v>50</v>
          </cell>
          <cell r="G217">
            <v>6291</v>
          </cell>
          <cell r="I217">
            <v>5763</v>
          </cell>
          <cell r="J217">
            <v>356</v>
          </cell>
          <cell r="K217">
            <v>356</v>
          </cell>
          <cell r="M217">
            <v>172</v>
          </cell>
          <cell r="AM217">
            <v>1</v>
          </cell>
          <cell r="AN217">
            <v>0.12</v>
          </cell>
          <cell r="AO217">
            <v>1</v>
          </cell>
          <cell r="AP217" t="str">
            <v>내선전공</v>
          </cell>
          <cell r="AQ217">
            <v>0.12</v>
          </cell>
          <cell r="BB217" t="str">
            <v>전 7-2</v>
          </cell>
        </row>
        <row r="218">
          <cell r="A218">
            <v>197</v>
          </cell>
          <cell r="B218" t="str">
            <v>OUTLET BOX</v>
          </cell>
          <cell r="C218" t="str">
            <v xml:space="preserve">4각 </v>
          </cell>
          <cell r="D218">
            <v>1</v>
          </cell>
          <cell r="E218" t="str">
            <v>EA</v>
          </cell>
          <cell r="F218">
            <v>50</v>
          </cell>
          <cell r="G218">
            <v>10284</v>
          </cell>
          <cell r="I218">
            <v>9605</v>
          </cell>
          <cell r="J218">
            <v>391</v>
          </cell>
          <cell r="K218">
            <v>391</v>
          </cell>
          <cell r="M218">
            <v>288</v>
          </cell>
          <cell r="AM218">
            <v>1</v>
          </cell>
          <cell r="AN218">
            <v>0.2</v>
          </cell>
          <cell r="AO218">
            <v>1</v>
          </cell>
          <cell r="AP218" t="str">
            <v>내선전공</v>
          </cell>
          <cell r="AQ218">
            <v>0.2</v>
          </cell>
          <cell r="BB218" t="str">
            <v>전 7-2</v>
          </cell>
        </row>
        <row r="219">
          <cell r="A219">
            <v>198</v>
          </cell>
          <cell r="B219" t="str">
            <v>OUTLET BOX</v>
          </cell>
          <cell r="C219" t="str">
            <v xml:space="preserve">S/W </v>
          </cell>
          <cell r="D219">
            <v>1</v>
          </cell>
          <cell r="E219" t="str">
            <v>EA</v>
          </cell>
          <cell r="F219">
            <v>50</v>
          </cell>
          <cell r="G219">
            <v>10219</v>
          </cell>
          <cell r="I219">
            <v>9605</v>
          </cell>
          <cell r="J219">
            <v>326</v>
          </cell>
          <cell r="K219">
            <v>326</v>
          </cell>
          <cell r="M219">
            <v>288</v>
          </cell>
          <cell r="AM219">
            <v>1</v>
          </cell>
          <cell r="AN219">
            <v>0.2</v>
          </cell>
          <cell r="AO219">
            <v>1</v>
          </cell>
          <cell r="AP219" t="str">
            <v>내선전공</v>
          </cell>
          <cell r="AQ219">
            <v>0.2</v>
          </cell>
          <cell r="BB219" t="str">
            <v>전 7-2</v>
          </cell>
        </row>
        <row r="220">
          <cell r="A220">
            <v>199</v>
          </cell>
          <cell r="B220" t="str">
            <v>PULL BOX</v>
          </cell>
          <cell r="C220" t="str">
            <v xml:space="preserve">100x100x50 </v>
          </cell>
          <cell r="D220">
            <v>1</v>
          </cell>
          <cell r="E220" t="str">
            <v>EA</v>
          </cell>
          <cell r="F220">
            <v>50</v>
          </cell>
          <cell r="G220">
            <v>33208</v>
          </cell>
          <cell r="I220">
            <v>31698</v>
          </cell>
          <cell r="J220">
            <v>560</v>
          </cell>
          <cell r="K220">
            <v>560</v>
          </cell>
          <cell r="M220">
            <v>950</v>
          </cell>
          <cell r="AM220">
            <v>1</v>
          </cell>
          <cell r="AN220">
            <v>0.66</v>
          </cell>
          <cell r="AO220">
            <v>1</v>
          </cell>
          <cell r="AP220" t="str">
            <v>내선전공</v>
          </cell>
          <cell r="AQ220">
            <v>0.66</v>
          </cell>
          <cell r="BB220" t="str">
            <v>전 7-3</v>
          </cell>
        </row>
        <row r="221">
          <cell r="A221">
            <v>200</v>
          </cell>
          <cell r="B221" t="str">
            <v>PULL BOX</v>
          </cell>
          <cell r="C221" t="str">
            <v xml:space="preserve">100x100x75 </v>
          </cell>
          <cell r="D221">
            <v>1</v>
          </cell>
          <cell r="E221" t="str">
            <v>EA</v>
          </cell>
          <cell r="F221">
            <v>50</v>
          </cell>
          <cell r="G221">
            <v>33376</v>
          </cell>
          <cell r="I221">
            <v>31698</v>
          </cell>
          <cell r="J221">
            <v>728</v>
          </cell>
          <cell r="K221">
            <v>728</v>
          </cell>
          <cell r="M221">
            <v>950</v>
          </cell>
          <cell r="AM221">
            <v>1</v>
          </cell>
          <cell r="AN221">
            <v>0.66</v>
          </cell>
          <cell r="AO221">
            <v>1</v>
          </cell>
          <cell r="AP221" t="str">
            <v>내선전공</v>
          </cell>
          <cell r="AQ221">
            <v>0.66</v>
          </cell>
          <cell r="BB221" t="str">
            <v>전 7-3</v>
          </cell>
        </row>
        <row r="222">
          <cell r="A222">
            <v>201</v>
          </cell>
          <cell r="B222" t="str">
            <v>PULL BOX</v>
          </cell>
          <cell r="C222" t="str">
            <v xml:space="preserve">100x100x100 </v>
          </cell>
          <cell r="D222">
            <v>1</v>
          </cell>
          <cell r="E222" t="str">
            <v>EA</v>
          </cell>
          <cell r="F222">
            <v>50</v>
          </cell>
          <cell r="G222">
            <v>33656</v>
          </cell>
          <cell r="I222">
            <v>31698</v>
          </cell>
          <cell r="J222">
            <v>1008</v>
          </cell>
          <cell r="K222">
            <v>1008</v>
          </cell>
          <cell r="M222">
            <v>950</v>
          </cell>
          <cell r="AM222">
            <v>1</v>
          </cell>
          <cell r="AN222">
            <v>0.66</v>
          </cell>
          <cell r="AO222">
            <v>1</v>
          </cell>
          <cell r="AP222" t="str">
            <v>내선전공</v>
          </cell>
          <cell r="AQ222">
            <v>0.66</v>
          </cell>
          <cell r="BB222" t="str">
            <v>전 7-3</v>
          </cell>
        </row>
        <row r="223">
          <cell r="A223">
            <v>202</v>
          </cell>
          <cell r="B223" t="str">
            <v>PULL BOX</v>
          </cell>
          <cell r="C223" t="str">
            <v xml:space="preserve">150X150X100 </v>
          </cell>
          <cell r="D223">
            <v>1</v>
          </cell>
          <cell r="E223" t="str">
            <v>EA</v>
          </cell>
          <cell r="F223">
            <v>50</v>
          </cell>
          <cell r="G223">
            <v>34016</v>
          </cell>
          <cell r="I223">
            <v>31698</v>
          </cell>
          <cell r="J223">
            <v>1368</v>
          </cell>
          <cell r="K223">
            <v>1368</v>
          </cell>
          <cell r="M223">
            <v>950</v>
          </cell>
          <cell r="AM223">
            <v>1</v>
          </cell>
          <cell r="AN223">
            <v>0.66</v>
          </cell>
          <cell r="AO223">
            <v>1</v>
          </cell>
          <cell r="AP223" t="str">
            <v>내선전공</v>
          </cell>
          <cell r="AQ223">
            <v>0.66</v>
          </cell>
          <cell r="BB223" t="str">
            <v>전 7-3</v>
          </cell>
        </row>
        <row r="224">
          <cell r="A224">
            <v>203</v>
          </cell>
          <cell r="B224" t="str">
            <v>PULL BOX</v>
          </cell>
          <cell r="C224" t="str">
            <v xml:space="preserve">150X150X150 </v>
          </cell>
          <cell r="D224">
            <v>1</v>
          </cell>
          <cell r="E224" t="str">
            <v>EA</v>
          </cell>
          <cell r="F224">
            <v>50</v>
          </cell>
          <cell r="G224">
            <v>34240</v>
          </cell>
          <cell r="I224">
            <v>31698</v>
          </cell>
          <cell r="J224">
            <v>1592</v>
          </cell>
          <cell r="K224">
            <v>1592</v>
          </cell>
          <cell r="M224">
            <v>950</v>
          </cell>
          <cell r="AM224">
            <v>1</v>
          </cell>
          <cell r="AN224">
            <v>0.66</v>
          </cell>
          <cell r="AO224">
            <v>1</v>
          </cell>
          <cell r="AP224" t="str">
            <v>내선전공</v>
          </cell>
          <cell r="AQ224">
            <v>0.66</v>
          </cell>
          <cell r="BB224" t="str">
            <v>전 7-3</v>
          </cell>
        </row>
        <row r="225">
          <cell r="A225">
            <v>204</v>
          </cell>
          <cell r="B225" t="str">
            <v>PULL BOX</v>
          </cell>
          <cell r="C225" t="str">
            <v xml:space="preserve">200X200X100 </v>
          </cell>
          <cell r="D225">
            <v>1</v>
          </cell>
          <cell r="E225" t="str">
            <v>EA</v>
          </cell>
          <cell r="F225">
            <v>50</v>
          </cell>
          <cell r="G225">
            <v>34656</v>
          </cell>
          <cell r="I225">
            <v>31698</v>
          </cell>
          <cell r="J225">
            <v>2008</v>
          </cell>
          <cell r="K225">
            <v>2008</v>
          </cell>
          <cell r="M225">
            <v>950</v>
          </cell>
          <cell r="AM225">
            <v>1</v>
          </cell>
          <cell r="AN225">
            <v>0.66</v>
          </cell>
          <cell r="AO225">
            <v>1</v>
          </cell>
          <cell r="AP225" t="str">
            <v>내선전공</v>
          </cell>
          <cell r="AQ225">
            <v>0.66</v>
          </cell>
          <cell r="BB225" t="str">
            <v>전 7-3</v>
          </cell>
        </row>
        <row r="226">
          <cell r="A226">
            <v>205</v>
          </cell>
          <cell r="B226" t="str">
            <v>PULL BOX</v>
          </cell>
          <cell r="C226" t="str">
            <v xml:space="preserve">200X200X200 </v>
          </cell>
          <cell r="D226">
            <v>1</v>
          </cell>
          <cell r="E226" t="str">
            <v>EA</v>
          </cell>
          <cell r="F226">
            <v>50</v>
          </cell>
          <cell r="G226">
            <v>35480</v>
          </cell>
          <cell r="I226">
            <v>31698</v>
          </cell>
          <cell r="J226">
            <v>2832</v>
          </cell>
          <cell r="K226">
            <v>2832</v>
          </cell>
          <cell r="M226">
            <v>950</v>
          </cell>
          <cell r="AM226">
            <v>1</v>
          </cell>
          <cell r="AN226">
            <v>0.66</v>
          </cell>
          <cell r="AO226">
            <v>1</v>
          </cell>
          <cell r="AP226" t="str">
            <v>내선전공</v>
          </cell>
          <cell r="AQ226">
            <v>0.66</v>
          </cell>
          <cell r="BB226" t="str">
            <v>전 7-3</v>
          </cell>
        </row>
        <row r="227">
          <cell r="A227">
            <v>206</v>
          </cell>
          <cell r="B227" t="str">
            <v>PULL BOX</v>
          </cell>
          <cell r="C227" t="str">
            <v xml:space="preserve">300X300X200 </v>
          </cell>
          <cell r="D227">
            <v>1</v>
          </cell>
          <cell r="E227" t="str">
            <v>EA</v>
          </cell>
          <cell r="F227">
            <v>50</v>
          </cell>
          <cell r="G227">
            <v>36848</v>
          </cell>
          <cell r="I227">
            <v>31698</v>
          </cell>
          <cell r="J227">
            <v>4200</v>
          </cell>
          <cell r="K227">
            <v>4200</v>
          </cell>
          <cell r="M227">
            <v>950</v>
          </cell>
          <cell r="AM227">
            <v>1</v>
          </cell>
          <cell r="AN227">
            <v>0.66</v>
          </cell>
          <cell r="AO227">
            <v>1</v>
          </cell>
          <cell r="AP227" t="str">
            <v>내선전공</v>
          </cell>
          <cell r="AQ227">
            <v>0.66</v>
          </cell>
          <cell r="BB227" t="str">
            <v>전 7-3</v>
          </cell>
        </row>
        <row r="228">
          <cell r="A228">
            <v>207</v>
          </cell>
          <cell r="B228" t="str">
            <v>PULL BOX</v>
          </cell>
          <cell r="C228" t="str">
            <v xml:space="preserve">300X300X300 </v>
          </cell>
          <cell r="D228">
            <v>1</v>
          </cell>
          <cell r="E228" t="str">
            <v>EA</v>
          </cell>
          <cell r="F228">
            <v>50</v>
          </cell>
          <cell r="G228">
            <v>36848</v>
          </cell>
          <cell r="I228">
            <v>31698</v>
          </cell>
          <cell r="J228">
            <v>4200</v>
          </cell>
          <cell r="K228">
            <v>4200</v>
          </cell>
          <cell r="M228">
            <v>950</v>
          </cell>
          <cell r="AM228">
            <v>1</v>
          </cell>
          <cell r="AN228">
            <v>0.66</v>
          </cell>
          <cell r="AO228">
            <v>1</v>
          </cell>
          <cell r="AP228" t="str">
            <v>내선전공</v>
          </cell>
          <cell r="AQ228">
            <v>0.66</v>
          </cell>
          <cell r="BB228" t="str">
            <v>전 7-3</v>
          </cell>
        </row>
        <row r="229">
          <cell r="A229">
            <v>208</v>
          </cell>
          <cell r="B229" t="str">
            <v>PULL BOX</v>
          </cell>
          <cell r="C229" t="str">
            <v xml:space="preserve">400X400X100 </v>
          </cell>
          <cell r="D229">
            <v>1</v>
          </cell>
          <cell r="E229" t="str">
            <v>EA</v>
          </cell>
          <cell r="F229">
            <v>50</v>
          </cell>
          <cell r="G229">
            <v>38528</v>
          </cell>
          <cell r="I229">
            <v>31698</v>
          </cell>
          <cell r="J229">
            <v>5880</v>
          </cell>
          <cell r="K229">
            <v>5880</v>
          </cell>
          <cell r="M229">
            <v>950</v>
          </cell>
          <cell r="AM229">
            <v>1</v>
          </cell>
          <cell r="AN229">
            <v>0.66</v>
          </cell>
          <cell r="AO229">
            <v>1</v>
          </cell>
          <cell r="AP229" t="str">
            <v>내선전공</v>
          </cell>
          <cell r="AQ229">
            <v>0.66</v>
          </cell>
          <cell r="BB229" t="str">
            <v>전 7-3</v>
          </cell>
        </row>
        <row r="230">
          <cell r="A230">
            <v>209</v>
          </cell>
          <cell r="B230" t="str">
            <v>PULL BOX</v>
          </cell>
          <cell r="C230" t="str">
            <v xml:space="preserve">300X300X300 </v>
          </cell>
          <cell r="D230">
            <v>1</v>
          </cell>
          <cell r="E230" t="str">
            <v>EA</v>
          </cell>
          <cell r="F230">
            <v>50</v>
          </cell>
          <cell r="G230">
            <v>37688</v>
          </cell>
          <cell r="I230">
            <v>31698</v>
          </cell>
          <cell r="J230">
            <v>5040</v>
          </cell>
          <cell r="K230">
            <v>5040</v>
          </cell>
          <cell r="M230">
            <v>950</v>
          </cell>
          <cell r="AM230">
            <v>1</v>
          </cell>
          <cell r="AN230">
            <v>0.66</v>
          </cell>
          <cell r="AO230">
            <v>1</v>
          </cell>
          <cell r="AP230" t="str">
            <v>내선전공</v>
          </cell>
          <cell r="AQ230">
            <v>0.66</v>
          </cell>
          <cell r="BB230" t="str">
            <v>전 7-3</v>
          </cell>
        </row>
        <row r="231">
          <cell r="A231">
            <v>210</v>
          </cell>
          <cell r="B231" t="str">
            <v>PULL BOX</v>
          </cell>
          <cell r="C231" t="str">
            <v xml:space="preserve">400X300X250 </v>
          </cell>
          <cell r="D231">
            <v>1</v>
          </cell>
          <cell r="E231" t="str">
            <v>EA</v>
          </cell>
          <cell r="F231">
            <v>50</v>
          </cell>
          <cell r="G231">
            <v>54834</v>
          </cell>
          <cell r="I231">
            <v>45626</v>
          </cell>
          <cell r="J231">
            <v>7840</v>
          </cell>
          <cell r="K231">
            <v>7840</v>
          </cell>
          <cell r="M231">
            <v>1368</v>
          </cell>
          <cell r="AM231">
            <v>1</v>
          </cell>
          <cell r="AN231">
            <v>0.95</v>
          </cell>
          <cell r="AO231">
            <v>1</v>
          </cell>
          <cell r="AP231" t="str">
            <v>내선전공</v>
          </cell>
          <cell r="AQ231">
            <v>0.95</v>
          </cell>
          <cell r="BB231" t="str">
            <v>전 7-3</v>
          </cell>
        </row>
        <row r="232">
          <cell r="A232">
            <v>211</v>
          </cell>
          <cell r="B232" t="str">
            <v>PULL BOX</v>
          </cell>
          <cell r="C232" t="str">
            <v xml:space="preserve">500X500X300 </v>
          </cell>
          <cell r="D232">
            <v>1</v>
          </cell>
          <cell r="E232" t="str">
            <v>EA</v>
          </cell>
          <cell r="F232">
            <v>50</v>
          </cell>
          <cell r="G232">
            <v>61162</v>
          </cell>
          <cell r="I232">
            <v>45626</v>
          </cell>
          <cell r="J232">
            <v>14168</v>
          </cell>
          <cell r="K232">
            <v>14168</v>
          </cell>
          <cell r="M232">
            <v>1368</v>
          </cell>
          <cell r="AM232">
            <v>1</v>
          </cell>
          <cell r="AN232">
            <v>0.95</v>
          </cell>
          <cell r="AO232">
            <v>1</v>
          </cell>
          <cell r="AP232" t="str">
            <v>내선전공</v>
          </cell>
          <cell r="AQ232">
            <v>0.95</v>
          </cell>
          <cell r="BB232" t="str">
            <v>전 7-3</v>
          </cell>
        </row>
        <row r="233">
          <cell r="A233">
            <v>212</v>
          </cell>
          <cell r="B233" t="str">
            <v>JOINT BOX</v>
          </cell>
          <cell r="C233" t="str">
            <v xml:space="preserve">100x100x54 </v>
          </cell>
          <cell r="D233">
            <v>1</v>
          </cell>
          <cell r="E233" t="str">
            <v>EA</v>
          </cell>
          <cell r="F233">
            <v>50</v>
          </cell>
          <cell r="G233">
            <v>15465</v>
          </cell>
          <cell r="I233">
            <v>13928</v>
          </cell>
          <cell r="J233">
            <v>1120</v>
          </cell>
          <cell r="K233">
            <v>1120</v>
          </cell>
          <cell r="M233">
            <v>417</v>
          </cell>
          <cell r="AM233">
            <v>1</v>
          </cell>
          <cell r="AN233">
            <v>0.28999999999999998</v>
          </cell>
          <cell r="AO233">
            <v>1</v>
          </cell>
          <cell r="AP233" t="str">
            <v>내선전공</v>
          </cell>
          <cell r="AQ233">
            <v>0.28999999999999998</v>
          </cell>
          <cell r="BB233" t="str">
            <v>전 7-2</v>
          </cell>
        </row>
        <row r="234">
          <cell r="A234">
            <v>213</v>
          </cell>
          <cell r="B234" t="str">
            <v>노출 BOX</v>
          </cell>
          <cell r="C234" t="str">
            <v xml:space="preserve">16mm </v>
          </cell>
          <cell r="D234">
            <v>1</v>
          </cell>
          <cell r="E234" t="str">
            <v>EA</v>
          </cell>
          <cell r="F234">
            <v>50</v>
          </cell>
          <cell r="G234">
            <v>16078</v>
          </cell>
          <cell r="I234">
            <v>13928</v>
          </cell>
          <cell r="J234">
            <v>1733</v>
          </cell>
          <cell r="K234">
            <v>1733</v>
          </cell>
          <cell r="M234">
            <v>417</v>
          </cell>
          <cell r="AM234">
            <v>1</v>
          </cell>
          <cell r="AN234">
            <v>0.28999999999999998</v>
          </cell>
          <cell r="AO234">
            <v>1</v>
          </cell>
          <cell r="AP234" t="str">
            <v>내선전공</v>
          </cell>
          <cell r="AQ234">
            <v>0.28999999999999998</v>
          </cell>
          <cell r="BB234" t="str">
            <v>전 7-2</v>
          </cell>
        </row>
        <row r="235">
          <cell r="A235">
            <v>214</v>
          </cell>
          <cell r="B235" t="str">
            <v>노출 BOX</v>
          </cell>
          <cell r="C235" t="str">
            <v>22mm 2방</v>
          </cell>
          <cell r="D235">
            <v>1</v>
          </cell>
          <cell r="E235" t="str">
            <v>EA</v>
          </cell>
          <cell r="F235">
            <v>50</v>
          </cell>
          <cell r="G235">
            <v>16317</v>
          </cell>
          <cell r="I235">
            <v>13928</v>
          </cell>
          <cell r="J235">
            <v>1972</v>
          </cell>
          <cell r="K235">
            <v>1972</v>
          </cell>
          <cell r="M235">
            <v>417</v>
          </cell>
          <cell r="AM235">
            <v>1</v>
          </cell>
          <cell r="AN235">
            <v>0.28999999999999998</v>
          </cell>
          <cell r="AO235">
            <v>1</v>
          </cell>
          <cell r="AP235" t="str">
            <v>내선전공</v>
          </cell>
          <cell r="AQ235">
            <v>0.28999999999999998</v>
          </cell>
          <cell r="BB235" t="str">
            <v>전 7-2</v>
          </cell>
        </row>
        <row r="236">
          <cell r="A236">
            <v>215</v>
          </cell>
          <cell r="B236" t="str">
            <v>CABLE TRAY</v>
          </cell>
          <cell r="C236" t="str">
            <v xml:space="preserve">100W </v>
          </cell>
          <cell r="D236">
            <v>1</v>
          </cell>
          <cell r="E236" t="str">
            <v>m</v>
          </cell>
          <cell r="F236">
            <v>50</v>
          </cell>
          <cell r="G236">
            <v>19490</v>
          </cell>
          <cell r="I236">
            <v>10806</v>
          </cell>
          <cell r="J236">
            <v>8360</v>
          </cell>
          <cell r="K236">
            <v>8360</v>
          </cell>
          <cell r="M236">
            <v>324</v>
          </cell>
          <cell r="AM236">
            <v>1</v>
          </cell>
          <cell r="AN236">
            <v>0.22500000000000001</v>
          </cell>
          <cell r="AO236">
            <v>1</v>
          </cell>
          <cell r="AP236" t="str">
            <v>내선전공</v>
          </cell>
          <cell r="AQ236">
            <v>0.22500000000000001</v>
          </cell>
          <cell r="BB236" t="str">
            <v>전 7-20</v>
          </cell>
        </row>
        <row r="237">
          <cell r="A237">
            <v>216</v>
          </cell>
          <cell r="B237" t="str">
            <v>CABLE TRAY</v>
          </cell>
          <cell r="C237" t="str">
            <v xml:space="preserve">200W </v>
          </cell>
          <cell r="D237">
            <v>1</v>
          </cell>
          <cell r="E237" t="str">
            <v>m</v>
          </cell>
          <cell r="F237">
            <v>50</v>
          </cell>
          <cell r="G237">
            <v>19690</v>
          </cell>
          <cell r="I237">
            <v>10806</v>
          </cell>
          <cell r="J237">
            <v>8560</v>
          </cell>
          <cell r="K237">
            <v>8560</v>
          </cell>
          <cell r="M237">
            <v>324</v>
          </cell>
          <cell r="AM237">
            <v>1</v>
          </cell>
          <cell r="AN237">
            <v>0.22500000000000001</v>
          </cell>
          <cell r="AO237">
            <v>1</v>
          </cell>
          <cell r="AP237" t="str">
            <v>내선전공</v>
          </cell>
          <cell r="AQ237">
            <v>0.22500000000000001</v>
          </cell>
          <cell r="BB237" t="str">
            <v>전 7-20</v>
          </cell>
        </row>
        <row r="238">
          <cell r="A238">
            <v>217</v>
          </cell>
          <cell r="B238" t="str">
            <v>CABLE TRAY</v>
          </cell>
          <cell r="C238" t="str">
            <v xml:space="preserve">300W </v>
          </cell>
          <cell r="D238">
            <v>1</v>
          </cell>
          <cell r="E238" t="str">
            <v>m</v>
          </cell>
          <cell r="F238">
            <v>50</v>
          </cell>
          <cell r="G238">
            <v>23297</v>
          </cell>
          <cell r="I238">
            <v>13687</v>
          </cell>
          <cell r="J238">
            <v>9200</v>
          </cell>
          <cell r="K238">
            <v>9200</v>
          </cell>
          <cell r="M238">
            <v>410</v>
          </cell>
          <cell r="AM238">
            <v>1</v>
          </cell>
          <cell r="AN238">
            <v>0.28499999999999998</v>
          </cell>
          <cell r="AO238">
            <v>1</v>
          </cell>
          <cell r="AP238" t="str">
            <v>내선전공</v>
          </cell>
          <cell r="AQ238">
            <v>0.28499999999999998</v>
          </cell>
          <cell r="BB238" t="str">
            <v>전 7-20</v>
          </cell>
        </row>
        <row r="239">
          <cell r="A239">
            <v>218</v>
          </cell>
          <cell r="B239" t="str">
            <v>CABLE TRAY</v>
          </cell>
          <cell r="C239" t="str">
            <v xml:space="preserve">400W </v>
          </cell>
          <cell r="D239">
            <v>1</v>
          </cell>
          <cell r="E239" t="str">
            <v>m</v>
          </cell>
          <cell r="F239">
            <v>50</v>
          </cell>
          <cell r="G239">
            <v>26651</v>
          </cell>
          <cell r="I239">
            <v>16089</v>
          </cell>
          <cell r="J239">
            <v>10080</v>
          </cell>
          <cell r="K239">
            <v>10080</v>
          </cell>
          <cell r="M239">
            <v>482</v>
          </cell>
          <cell r="AM239">
            <v>1</v>
          </cell>
          <cell r="AN239">
            <v>0.33500000000000002</v>
          </cell>
          <cell r="AO239">
            <v>1</v>
          </cell>
          <cell r="AP239" t="str">
            <v>내선전공</v>
          </cell>
          <cell r="AQ239">
            <v>0.33500000000000002</v>
          </cell>
          <cell r="BB239" t="str">
            <v>전 7-20</v>
          </cell>
        </row>
        <row r="240">
          <cell r="A240">
            <v>219</v>
          </cell>
          <cell r="B240" t="str">
            <v>CABLE TRAY</v>
          </cell>
          <cell r="C240" t="str">
            <v xml:space="preserve">450W </v>
          </cell>
          <cell r="D240">
            <v>1</v>
          </cell>
          <cell r="E240" t="str">
            <v>m</v>
          </cell>
          <cell r="F240">
            <v>50</v>
          </cell>
          <cell r="G240">
            <v>34869</v>
          </cell>
          <cell r="I240">
            <v>21372</v>
          </cell>
          <cell r="J240">
            <v>12856</v>
          </cell>
          <cell r="K240">
            <v>12856</v>
          </cell>
          <cell r="M240">
            <v>641</v>
          </cell>
          <cell r="AM240">
            <v>1</v>
          </cell>
          <cell r="AN240">
            <v>0.44500000000000001</v>
          </cell>
          <cell r="AO240">
            <v>1</v>
          </cell>
          <cell r="AP240" t="str">
            <v>내선전공</v>
          </cell>
          <cell r="AQ240">
            <v>0.44500000000000001</v>
          </cell>
          <cell r="BB240" t="str">
            <v>전 7-20</v>
          </cell>
        </row>
        <row r="241">
          <cell r="A241">
            <v>220</v>
          </cell>
          <cell r="B241" t="str">
            <v>CABLE TRAY</v>
          </cell>
          <cell r="C241" t="str">
            <v xml:space="preserve">500W </v>
          </cell>
          <cell r="D241">
            <v>1</v>
          </cell>
          <cell r="E241" t="str">
            <v>m</v>
          </cell>
          <cell r="F241">
            <v>50</v>
          </cell>
          <cell r="G241">
            <v>22013</v>
          </cell>
          <cell r="I241">
            <v>21372</v>
          </cell>
          <cell r="J241">
            <v>0</v>
          </cell>
          <cell r="K241">
            <v>0</v>
          </cell>
          <cell r="M241">
            <v>641</v>
          </cell>
          <cell r="AM241">
            <v>1</v>
          </cell>
          <cell r="AN241">
            <v>0.44500000000000001</v>
          </cell>
          <cell r="AO241">
            <v>1</v>
          </cell>
          <cell r="AP241" t="str">
            <v>내선전공</v>
          </cell>
          <cell r="AQ241">
            <v>0.44500000000000001</v>
          </cell>
          <cell r="BB241" t="str">
            <v>전 7-20</v>
          </cell>
        </row>
        <row r="242">
          <cell r="A242">
            <v>221</v>
          </cell>
          <cell r="B242" t="str">
            <v>CABLE TRAY</v>
          </cell>
          <cell r="C242" t="str">
            <v xml:space="preserve">600W </v>
          </cell>
          <cell r="D242">
            <v>1</v>
          </cell>
          <cell r="E242" t="str">
            <v>m</v>
          </cell>
          <cell r="F242">
            <v>50</v>
          </cell>
          <cell r="G242">
            <v>36683</v>
          </cell>
          <cell r="I242">
            <v>24974</v>
          </cell>
          <cell r="J242">
            <v>10960</v>
          </cell>
          <cell r="K242">
            <v>10960</v>
          </cell>
          <cell r="M242">
            <v>749</v>
          </cell>
          <cell r="AM242">
            <v>1</v>
          </cell>
          <cell r="AN242">
            <v>0.52</v>
          </cell>
          <cell r="AO242">
            <v>1</v>
          </cell>
          <cell r="AP242" t="str">
            <v>내선전공</v>
          </cell>
          <cell r="AQ242">
            <v>0.52</v>
          </cell>
          <cell r="BB242" t="str">
            <v>전 7-20</v>
          </cell>
        </row>
        <row r="243">
          <cell r="A243">
            <v>222</v>
          </cell>
          <cell r="B243" t="str">
            <v>접지봉</v>
          </cell>
          <cell r="C243" t="str">
            <v xml:space="preserve">φ12 x 1000 </v>
          </cell>
          <cell r="D243">
            <v>1</v>
          </cell>
          <cell r="E243" t="str">
            <v>EA</v>
          </cell>
          <cell r="F243">
            <v>50</v>
          </cell>
          <cell r="G243">
            <v>14614</v>
          </cell>
          <cell r="I243">
            <v>12791</v>
          </cell>
          <cell r="J243">
            <v>1440</v>
          </cell>
          <cell r="K243">
            <v>1440</v>
          </cell>
          <cell r="M243">
            <v>383</v>
          </cell>
          <cell r="AM243">
            <v>2</v>
          </cell>
          <cell r="AN243">
            <v>0.30000000000000004</v>
          </cell>
          <cell r="AO243">
            <v>1</v>
          </cell>
          <cell r="AP243" t="str">
            <v>내선전공</v>
          </cell>
          <cell r="AQ243">
            <v>0.2</v>
          </cell>
          <cell r="AR243" t="str">
            <v>보통인부</v>
          </cell>
          <cell r="AS243">
            <v>0.1</v>
          </cell>
          <cell r="BB243" t="str">
            <v>전 3-76</v>
          </cell>
        </row>
        <row r="244">
          <cell r="A244">
            <v>223</v>
          </cell>
          <cell r="B244" t="str">
            <v>접지봉</v>
          </cell>
          <cell r="C244" t="str">
            <v xml:space="preserve">φ14 x 1000 </v>
          </cell>
          <cell r="D244">
            <v>1</v>
          </cell>
          <cell r="E244" t="str">
            <v>EA</v>
          </cell>
          <cell r="F244">
            <v>50</v>
          </cell>
          <cell r="G244">
            <v>15574</v>
          </cell>
          <cell r="I244">
            <v>12791</v>
          </cell>
          <cell r="J244">
            <v>2400</v>
          </cell>
          <cell r="K244">
            <v>2400</v>
          </cell>
          <cell r="M244">
            <v>383</v>
          </cell>
          <cell r="AM244">
            <v>2</v>
          </cell>
          <cell r="AN244">
            <v>0.30000000000000004</v>
          </cell>
          <cell r="AO244">
            <v>1</v>
          </cell>
          <cell r="AP244" t="str">
            <v>내선전공</v>
          </cell>
          <cell r="AQ244">
            <v>0.2</v>
          </cell>
          <cell r="AR244" t="str">
            <v>보통인부</v>
          </cell>
          <cell r="AS244">
            <v>0.1</v>
          </cell>
          <cell r="BB244" t="str">
            <v>전 3-76</v>
          </cell>
        </row>
        <row r="245">
          <cell r="A245">
            <v>224</v>
          </cell>
          <cell r="B245" t="str">
            <v>접지봉</v>
          </cell>
          <cell r="C245" t="str">
            <v xml:space="preserve">φ18 x 2400 </v>
          </cell>
          <cell r="D245">
            <v>1</v>
          </cell>
          <cell r="E245" t="str">
            <v>EA</v>
          </cell>
          <cell r="F245">
            <v>50</v>
          </cell>
          <cell r="G245">
            <v>17398</v>
          </cell>
          <cell r="I245">
            <v>12791</v>
          </cell>
          <cell r="J245">
            <v>4224</v>
          </cell>
          <cell r="K245">
            <v>4224</v>
          </cell>
          <cell r="M245">
            <v>383</v>
          </cell>
          <cell r="AM245">
            <v>2</v>
          </cell>
          <cell r="AN245">
            <v>0.30000000000000004</v>
          </cell>
          <cell r="AO245">
            <v>1</v>
          </cell>
          <cell r="AP245" t="str">
            <v>내선전공</v>
          </cell>
          <cell r="AQ245">
            <v>0.2</v>
          </cell>
          <cell r="AR245" t="str">
            <v>보통인부</v>
          </cell>
          <cell r="AS245">
            <v>0.1</v>
          </cell>
          <cell r="BB245" t="str">
            <v>전 3-76</v>
          </cell>
        </row>
        <row r="246">
          <cell r="A246">
            <v>225</v>
          </cell>
          <cell r="B246" t="str">
            <v>접지 크램프</v>
          </cell>
          <cell r="C246" t="str">
            <v xml:space="preserve"> </v>
          </cell>
          <cell r="D246">
            <v>1</v>
          </cell>
          <cell r="E246" t="str">
            <v>EA</v>
          </cell>
          <cell r="F246">
            <v>50</v>
          </cell>
          <cell r="G246">
            <v>10104</v>
          </cell>
          <cell r="I246">
            <v>8645</v>
          </cell>
          <cell r="J246">
            <v>1200</v>
          </cell>
          <cell r="K246">
            <v>1200</v>
          </cell>
          <cell r="M246">
            <v>259</v>
          </cell>
          <cell r="AM246">
            <v>1</v>
          </cell>
          <cell r="AN246">
            <v>0.18</v>
          </cell>
          <cell r="AO246">
            <v>1</v>
          </cell>
          <cell r="AP246" t="str">
            <v>내선전공</v>
          </cell>
          <cell r="AQ246">
            <v>0.18</v>
          </cell>
          <cell r="BB246" t="str">
            <v>전 3-76</v>
          </cell>
        </row>
        <row r="247">
          <cell r="A247">
            <v>226</v>
          </cell>
          <cell r="B247" t="str">
            <v>피뢰침</v>
          </cell>
          <cell r="C247" t="str">
            <v xml:space="preserve">대 </v>
          </cell>
          <cell r="D247">
            <v>1</v>
          </cell>
          <cell r="E247" t="str">
            <v>EA</v>
          </cell>
          <cell r="F247">
            <v>50</v>
          </cell>
          <cell r="G247">
            <v>81403</v>
          </cell>
          <cell r="I247">
            <v>72042</v>
          </cell>
          <cell r="J247">
            <v>7200</v>
          </cell>
          <cell r="K247">
            <v>7200</v>
          </cell>
          <cell r="M247">
            <v>2161</v>
          </cell>
          <cell r="AM247">
            <v>1</v>
          </cell>
          <cell r="AN247">
            <v>1.5</v>
          </cell>
          <cell r="AO247">
            <v>1</v>
          </cell>
          <cell r="AP247" t="str">
            <v>내선전공</v>
          </cell>
          <cell r="AQ247">
            <v>1.5</v>
          </cell>
          <cell r="BB247" t="str">
            <v>전 5-31</v>
          </cell>
        </row>
        <row r="248">
          <cell r="A248">
            <v>227</v>
          </cell>
          <cell r="B248" t="str">
            <v xml:space="preserve">접지 테스트 박스 </v>
          </cell>
          <cell r="C248" t="str">
            <v>1 P STS</v>
          </cell>
          <cell r="D248">
            <v>1</v>
          </cell>
          <cell r="E248" t="str">
            <v>EA</v>
          </cell>
          <cell r="F248">
            <v>50</v>
          </cell>
          <cell r="G248">
            <v>88648</v>
          </cell>
          <cell r="I248">
            <v>31698</v>
          </cell>
          <cell r="J248">
            <v>56000</v>
          </cell>
          <cell r="K248">
            <v>56000</v>
          </cell>
          <cell r="M248">
            <v>950</v>
          </cell>
          <cell r="AM248">
            <v>1</v>
          </cell>
          <cell r="AN248">
            <v>0.66</v>
          </cell>
          <cell r="AO248">
            <v>1</v>
          </cell>
          <cell r="AP248" t="str">
            <v>내선전공</v>
          </cell>
          <cell r="AQ248">
            <v>0.66</v>
          </cell>
          <cell r="BB248" t="str">
            <v>전 7-3</v>
          </cell>
        </row>
        <row r="249">
          <cell r="A249">
            <v>228</v>
          </cell>
          <cell r="B249" t="str">
            <v xml:space="preserve">접지 테스트 박스 </v>
          </cell>
          <cell r="C249" t="str">
            <v>2 P STS</v>
          </cell>
          <cell r="D249">
            <v>1</v>
          </cell>
          <cell r="E249" t="str">
            <v>EA</v>
          </cell>
          <cell r="F249">
            <v>50</v>
          </cell>
          <cell r="G249">
            <v>96648</v>
          </cell>
          <cell r="I249">
            <v>31698</v>
          </cell>
          <cell r="J249">
            <v>64000</v>
          </cell>
          <cell r="K249">
            <v>64000</v>
          </cell>
          <cell r="M249">
            <v>950</v>
          </cell>
          <cell r="AM249">
            <v>1</v>
          </cell>
          <cell r="AN249">
            <v>0.66</v>
          </cell>
          <cell r="AO249">
            <v>1</v>
          </cell>
          <cell r="AP249" t="str">
            <v>내선전공</v>
          </cell>
          <cell r="AQ249">
            <v>0.66</v>
          </cell>
          <cell r="BB249" t="str">
            <v>전 7-3</v>
          </cell>
        </row>
        <row r="250">
          <cell r="A250">
            <v>229</v>
          </cell>
          <cell r="B250" t="str">
            <v xml:space="preserve">접지 테스트 박스 </v>
          </cell>
          <cell r="C250" t="str">
            <v>4 P STS</v>
          </cell>
          <cell r="D250">
            <v>1</v>
          </cell>
          <cell r="E250" t="str">
            <v>EA</v>
          </cell>
          <cell r="F250">
            <v>50</v>
          </cell>
          <cell r="G250">
            <v>128648</v>
          </cell>
          <cell r="I250">
            <v>31698</v>
          </cell>
          <cell r="J250">
            <v>96000</v>
          </cell>
          <cell r="K250">
            <v>96000</v>
          </cell>
          <cell r="M250">
            <v>950</v>
          </cell>
          <cell r="AM250">
            <v>1</v>
          </cell>
          <cell r="AN250">
            <v>0.66</v>
          </cell>
          <cell r="AO250">
            <v>1</v>
          </cell>
          <cell r="AP250" t="str">
            <v>내선전공</v>
          </cell>
          <cell r="AQ250">
            <v>0.66</v>
          </cell>
          <cell r="BB250" t="str">
            <v>전 7-3</v>
          </cell>
        </row>
        <row r="251">
          <cell r="A251">
            <v>230</v>
          </cell>
          <cell r="B251" t="str">
            <v xml:space="preserve">접지 테스트 박스 </v>
          </cell>
          <cell r="C251" t="str">
            <v>5 P STS</v>
          </cell>
          <cell r="D251">
            <v>1</v>
          </cell>
          <cell r="E251" t="str">
            <v>EA</v>
          </cell>
          <cell r="F251">
            <v>50</v>
          </cell>
          <cell r="G251">
            <v>144648</v>
          </cell>
          <cell r="I251">
            <v>31698</v>
          </cell>
          <cell r="J251">
            <v>112000</v>
          </cell>
          <cell r="K251">
            <v>112000</v>
          </cell>
          <cell r="M251">
            <v>950</v>
          </cell>
          <cell r="AM251">
            <v>1</v>
          </cell>
          <cell r="AN251">
            <v>0.66</v>
          </cell>
          <cell r="AO251">
            <v>1</v>
          </cell>
          <cell r="AP251" t="str">
            <v>내선전공</v>
          </cell>
          <cell r="AQ251">
            <v>0.66</v>
          </cell>
          <cell r="BB251" t="str">
            <v>전 7-3</v>
          </cell>
        </row>
        <row r="252">
          <cell r="A252">
            <v>231</v>
          </cell>
          <cell r="B252" t="str">
            <v>1로스위치</v>
          </cell>
          <cell r="C252" t="str">
            <v xml:space="preserve">1구 </v>
          </cell>
          <cell r="D252">
            <v>1</v>
          </cell>
          <cell r="E252" t="str">
            <v>EA</v>
          </cell>
          <cell r="F252">
            <v>50</v>
          </cell>
          <cell r="G252">
            <v>4002</v>
          </cell>
          <cell r="I252">
            <v>3121</v>
          </cell>
          <cell r="J252">
            <v>788</v>
          </cell>
          <cell r="K252">
            <v>788</v>
          </cell>
          <cell r="M252">
            <v>93</v>
          </cell>
          <cell r="AM252">
            <v>1</v>
          </cell>
          <cell r="AN252">
            <v>6.5000000000000002E-2</v>
          </cell>
          <cell r="AO252">
            <v>1</v>
          </cell>
          <cell r="AP252" t="str">
            <v>내선전공</v>
          </cell>
          <cell r="AQ252">
            <v>6.5000000000000002E-2</v>
          </cell>
          <cell r="BB252" t="str">
            <v>전 7-14</v>
          </cell>
        </row>
        <row r="253">
          <cell r="A253">
            <v>232</v>
          </cell>
          <cell r="B253" t="str">
            <v>1로스위치</v>
          </cell>
          <cell r="C253" t="str">
            <v xml:space="preserve">2구 </v>
          </cell>
          <cell r="D253">
            <v>1</v>
          </cell>
          <cell r="E253" t="str">
            <v>EA</v>
          </cell>
          <cell r="F253">
            <v>50</v>
          </cell>
          <cell r="G253">
            <v>6013</v>
          </cell>
          <cell r="I253">
            <v>4495</v>
          </cell>
          <cell r="J253">
            <v>1384</v>
          </cell>
          <cell r="K253">
            <v>1384</v>
          </cell>
          <cell r="M253">
            <v>134</v>
          </cell>
          <cell r="AM253">
            <v>1</v>
          </cell>
          <cell r="AN253">
            <v>7.8E-2</v>
          </cell>
          <cell r="AO253">
            <v>1.2</v>
          </cell>
          <cell r="AP253" t="str">
            <v>내선전공</v>
          </cell>
          <cell r="AQ253">
            <v>7.8E-2</v>
          </cell>
          <cell r="BB253" t="str">
            <v>전 7-14</v>
          </cell>
        </row>
        <row r="254">
          <cell r="A254">
            <v>233</v>
          </cell>
          <cell r="B254" t="str">
            <v>1로스위치</v>
          </cell>
          <cell r="C254" t="str">
            <v xml:space="preserve">3구 </v>
          </cell>
          <cell r="D254">
            <v>1</v>
          </cell>
          <cell r="E254" t="str">
            <v>EA</v>
          </cell>
          <cell r="F254">
            <v>50</v>
          </cell>
          <cell r="G254">
            <v>8281</v>
          </cell>
          <cell r="I254">
            <v>6118</v>
          </cell>
          <cell r="J254">
            <v>1980</v>
          </cell>
          <cell r="K254">
            <v>1980</v>
          </cell>
          <cell r="M254">
            <v>183</v>
          </cell>
          <cell r="AM254">
            <v>1</v>
          </cell>
          <cell r="AN254">
            <v>9.0999999999999998E-2</v>
          </cell>
          <cell r="AO254">
            <v>1.4</v>
          </cell>
          <cell r="AP254" t="str">
            <v>내선전공</v>
          </cell>
          <cell r="AQ254">
            <v>9.0999999999999998E-2</v>
          </cell>
          <cell r="BB254" t="str">
            <v>전 7-14</v>
          </cell>
        </row>
        <row r="255">
          <cell r="A255">
            <v>234</v>
          </cell>
          <cell r="B255" t="str">
            <v>1로스위치</v>
          </cell>
          <cell r="C255" t="str">
            <v xml:space="preserve">4구 </v>
          </cell>
          <cell r="D255">
            <v>1</v>
          </cell>
          <cell r="E255" t="str">
            <v>EA</v>
          </cell>
          <cell r="F255">
            <v>50</v>
          </cell>
          <cell r="G255">
            <v>10950</v>
          </cell>
          <cell r="I255">
            <v>7991</v>
          </cell>
          <cell r="J255">
            <v>2720</v>
          </cell>
          <cell r="K255">
            <v>2720</v>
          </cell>
          <cell r="M255">
            <v>239</v>
          </cell>
          <cell r="AM255">
            <v>1</v>
          </cell>
          <cell r="AN255">
            <v>0.10400000000000001</v>
          </cell>
          <cell r="AO255">
            <v>1.6</v>
          </cell>
          <cell r="AP255" t="str">
            <v>내선전공</v>
          </cell>
          <cell r="AQ255">
            <v>0.10400000000000001</v>
          </cell>
          <cell r="BB255" t="str">
            <v>전 7-14</v>
          </cell>
        </row>
        <row r="256">
          <cell r="A256">
            <v>235</v>
          </cell>
          <cell r="B256" t="str">
            <v>1로스위치</v>
          </cell>
          <cell r="C256" t="str">
            <v xml:space="preserve">5구 </v>
          </cell>
          <cell r="D256">
            <v>1</v>
          </cell>
          <cell r="E256" t="str">
            <v>EA</v>
          </cell>
          <cell r="F256">
            <v>50</v>
          </cell>
          <cell r="G256">
            <v>13777</v>
          </cell>
          <cell r="I256">
            <v>10114</v>
          </cell>
          <cell r="J256">
            <v>3360</v>
          </cell>
          <cell r="K256">
            <v>3360</v>
          </cell>
          <cell r="M256">
            <v>303</v>
          </cell>
          <cell r="AM256">
            <v>1</v>
          </cell>
          <cell r="AN256">
            <v>0.11700000000000001</v>
          </cell>
          <cell r="AO256">
            <v>1.8</v>
          </cell>
          <cell r="AP256" t="str">
            <v>내선전공</v>
          </cell>
          <cell r="AQ256">
            <v>0.11700000000000001</v>
          </cell>
          <cell r="BB256" t="str">
            <v>전 7-14</v>
          </cell>
        </row>
        <row r="257">
          <cell r="A257">
            <v>236</v>
          </cell>
          <cell r="B257" t="str">
            <v>1로스위치</v>
          </cell>
          <cell r="C257" t="str">
            <v xml:space="preserve">6구 </v>
          </cell>
          <cell r="D257">
            <v>1</v>
          </cell>
          <cell r="E257" t="str">
            <v>EA</v>
          </cell>
          <cell r="F257">
            <v>50</v>
          </cell>
          <cell r="G257">
            <v>16861</v>
          </cell>
          <cell r="I257">
            <v>12487</v>
          </cell>
          <cell r="J257">
            <v>4000</v>
          </cell>
          <cell r="K257">
            <v>4000</v>
          </cell>
          <cell r="M257">
            <v>374</v>
          </cell>
          <cell r="AM257">
            <v>1</v>
          </cell>
          <cell r="AN257">
            <v>0.13</v>
          </cell>
          <cell r="AO257">
            <v>2</v>
          </cell>
          <cell r="AP257" t="str">
            <v>내선전공</v>
          </cell>
          <cell r="AQ257">
            <v>0.13</v>
          </cell>
          <cell r="BB257" t="str">
            <v>전 7-14</v>
          </cell>
        </row>
        <row r="258">
          <cell r="A258">
            <v>237</v>
          </cell>
          <cell r="B258" t="str">
            <v>3로스위치</v>
          </cell>
          <cell r="C258" t="str">
            <v xml:space="preserve">1구 </v>
          </cell>
          <cell r="D258">
            <v>1</v>
          </cell>
          <cell r="E258" t="str">
            <v>EA</v>
          </cell>
          <cell r="F258">
            <v>50</v>
          </cell>
          <cell r="G258">
            <v>5092</v>
          </cell>
          <cell r="I258">
            <v>4082</v>
          </cell>
          <cell r="J258">
            <v>888</v>
          </cell>
          <cell r="K258">
            <v>888</v>
          </cell>
          <cell r="M258">
            <v>122</v>
          </cell>
          <cell r="AM258">
            <v>1</v>
          </cell>
          <cell r="AN258">
            <v>8.5000000000000006E-2</v>
          </cell>
          <cell r="AO258">
            <v>1</v>
          </cell>
          <cell r="AP258" t="str">
            <v>내선전공</v>
          </cell>
          <cell r="AQ258">
            <v>8.5000000000000006E-2</v>
          </cell>
          <cell r="BB258" t="str">
            <v>전 7-14</v>
          </cell>
        </row>
        <row r="259">
          <cell r="A259">
            <v>238</v>
          </cell>
          <cell r="B259" t="str">
            <v>3로스위치</v>
          </cell>
          <cell r="C259" t="str">
            <v xml:space="preserve">2구 </v>
          </cell>
          <cell r="D259">
            <v>1</v>
          </cell>
          <cell r="E259" t="str">
            <v>EA</v>
          </cell>
          <cell r="F259">
            <v>50</v>
          </cell>
          <cell r="G259">
            <v>7638</v>
          </cell>
          <cell r="I259">
            <v>5878</v>
          </cell>
          <cell r="J259">
            <v>1584</v>
          </cell>
          <cell r="K259">
            <v>1584</v>
          </cell>
          <cell r="M259">
            <v>176</v>
          </cell>
          <cell r="AM259">
            <v>1</v>
          </cell>
          <cell r="AN259">
            <v>0.10200000000000001</v>
          </cell>
          <cell r="AO259">
            <v>1.2</v>
          </cell>
          <cell r="AP259" t="str">
            <v>내선전공</v>
          </cell>
          <cell r="AQ259">
            <v>0.10200000000000001</v>
          </cell>
          <cell r="BB259" t="str">
            <v>전 7-14</v>
          </cell>
        </row>
        <row r="260">
          <cell r="A260">
            <v>239</v>
          </cell>
          <cell r="B260" t="str">
            <v>3로스위치</v>
          </cell>
          <cell r="C260" t="str">
            <v xml:space="preserve">3구 </v>
          </cell>
          <cell r="D260">
            <v>1</v>
          </cell>
          <cell r="E260" t="str">
            <v>EA</v>
          </cell>
          <cell r="F260">
            <v>50</v>
          </cell>
          <cell r="G260">
            <v>10521</v>
          </cell>
          <cell r="I260">
            <v>8001</v>
          </cell>
          <cell r="J260">
            <v>2280</v>
          </cell>
          <cell r="K260">
            <v>2280</v>
          </cell>
          <cell r="M260">
            <v>240</v>
          </cell>
          <cell r="AM260">
            <v>1</v>
          </cell>
          <cell r="AN260">
            <v>0.11899999999999999</v>
          </cell>
          <cell r="AO260">
            <v>1.4</v>
          </cell>
          <cell r="AP260" t="str">
            <v>내선전공</v>
          </cell>
          <cell r="AQ260">
            <v>0.11899999999999999</v>
          </cell>
          <cell r="BB260" t="str">
            <v>전 7-14</v>
          </cell>
        </row>
        <row r="261">
          <cell r="A261">
            <v>240</v>
          </cell>
          <cell r="B261" t="str">
            <v>3로스위치</v>
          </cell>
          <cell r="C261" t="str">
            <v xml:space="preserve">1구 (방우) </v>
          </cell>
          <cell r="D261">
            <v>1</v>
          </cell>
          <cell r="E261" t="str">
            <v>EA</v>
          </cell>
          <cell r="F261">
            <v>50</v>
          </cell>
          <cell r="G261">
            <v>5788</v>
          </cell>
          <cell r="I261">
            <v>4082</v>
          </cell>
          <cell r="J261">
            <v>1584</v>
          </cell>
          <cell r="K261">
            <v>1584</v>
          </cell>
          <cell r="M261">
            <v>122</v>
          </cell>
          <cell r="AM261">
            <v>1</v>
          </cell>
          <cell r="AN261">
            <v>8.5000000000000006E-2</v>
          </cell>
          <cell r="AO261">
            <v>1</v>
          </cell>
          <cell r="AP261" t="str">
            <v>내선전공</v>
          </cell>
          <cell r="AQ261">
            <v>8.5000000000000006E-2</v>
          </cell>
          <cell r="BB261" t="str">
            <v>전 7-14</v>
          </cell>
        </row>
        <row r="262">
          <cell r="A262">
            <v>241</v>
          </cell>
          <cell r="B262" t="str">
            <v>콘센트 접지</v>
          </cell>
          <cell r="C262" t="str">
            <v xml:space="preserve">1구 </v>
          </cell>
          <cell r="D262">
            <v>1</v>
          </cell>
          <cell r="E262" t="str">
            <v>EA</v>
          </cell>
          <cell r="F262">
            <v>50</v>
          </cell>
          <cell r="G262">
            <v>4653</v>
          </cell>
          <cell r="I262">
            <v>3842</v>
          </cell>
          <cell r="J262">
            <v>696</v>
          </cell>
          <cell r="K262">
            <v>696</v>
          </cell>
          <cell r="M262">
            <v>115</v>
          </cell>
          <cell r="AM262">
            <v>1</v>
          </cell>
          <cell r="AN262">
            <v>0.08</v>
          </cell>
          <cell r="AO262">
            <v>1</v>
          </cell>
          <cell r="AP262" t="str">
            <v>내선전공</v>
          </cell>
          <cell r="AQ262">
            <v>0.08</v>
          </cell>
          <cell r="BB262" t="str">
            <v>전 7-14</v>
          </cell>
        </row>
        <row r="263">
          <cell r="A263">
            <v>242</v>
          </cell>
          <cell r="B263" t="str">
            <v>콘센트 접지</v>
          </cell>
          <cell r="C263" t="str">
            <v xml:space="preserve">2구 </v>
          </cell>
          <cell r="D263">
            <v>1</v>
          </cell>
          <cell r="E263" t="str">
            <v>EA</v>
          </cell>
          <cell r="F263">
            <v>50</v>
          </cell>
          <cell r="G263">
            <v>6593</v>
          </cell>
          <cell r="I263">
            <v>5532</v>
          </cell>
          <cell r="J263">
            <v>896</v>
          </cell>
          <cell r="K263">
            <v>896</v>
          </cell>
          <cell r="M263">
            <v>165</v>
          </cell>
          <cell r="AM263">
            <v>1</v>
          </cell>
          <cell r="AN263">
            <v>9.6000000000000002E-2</v>
          </cell>
          <cell r="AO263">
            <v>1.2</v>
          </cell>
          <cell r="AP263" t="str">
            <v>내선전공</v>
          </cell>
          <cell r="AQ263">
            <v>9.6000000000000002E-2</v>
          </cell>
          <cell r="BB263" t="str">
            <v>전 7-14</v>
          </cell>
        </row>
        <row r="264">
          <cell r="A264">
            <v>243</v>
          </cell>
          <cell r="B264" t="str">
            <v>콘센트 무접지</v>
          </cell>
          <cell r="C264" t="str">
            <v xml:space="preserve">1구 </v>
          </cell>
          <cell r="D264">
            <v>1</v>
          </cell>
          <cell r="E264" t="str">
            <v>EA</v>
          </cell>
          <cell r="F264">
            <v>50</v>
          </cell>
          <cell r="G264">
            <v>3774</v>
          </cell>
          <cell r="I264">
            <v>3121</v>
          </cell>
          <cell r="J264">
            <v>560</v>
          </cell>
          <cell r="K264">
            <v>560</v>
          </cell>
          <cell r="M264">
            <v>93</v>
          </cell>
          <cell r="AM264">
            <v>1</v>
          </cell>
          <cell r="AN264">
            <v>6.5000000000000002E-2</v>
          </cell>
          <cell r="AO264">
            <v>1</v>
          </cell>
          <cell r="AP264" t="str">
            <v>내선전공</v>
          </cell>
          <cell r="AQ264">
            <v>6.5000000000000002E-2</v>
          </cell>
          <cell r="BB264" t="str">
            <v>전 7-14</v>
          </cell>
        </row>
        <row r="265">
          <cell r="A265">
            <v>244</v>
          </cell>
          <cell r="B265" t="str">
            <v>콘센트 무접지</v>
          </cell>
          <cell r="C265" t="str">
            <v xml:space="preserve">2구 </v>
          </cell>
          <cell r="D265">
            <v>1</v>
          </cell>
          <cell r="E265" t="str">
            <v>EA</v>
          </cell>
          <cell r="F265">
            <v>50</v>
          </cell>
          <cell r="G265">
            <v>5369</v>
          </cell>
          <cell r="I265">
            <v>4495</v>
          </cell>
          <cell r="J265">
            <v>740</v>
          </cell>
          <cell r="K265">
            <v>740</v>
          </cell>
          <cell r="M265">
            <v>134</v>
          </cell>
          <cell r="AM265">
            <v>1</v>
          </cell>
          <cell r="AN265">
            <v>7.8E-2</v>
          </cell>
          <cell r="AO265">
            <v>1.2</v>
          </cell>
          <cell r="AP265" t="str">
            <v>내선전공</v>
          </cell>
          <cell r="AQ265">
            <v>7.8E-2</v>
          </cell>
          <cell r="BB265" t="str">
            <v>전 7-14</v>
          </cell>
        </row>
        <row r="266">
          <cell r="A266">
            <v>245</v>
          </cell>
          <cell r="B266" t="str">
            <v>콘센트 노출</v>
          </cell>
          <cell r="C266" t="str">
            <v xml:space="preserve">1구 </v>
          </cell>
          <cell r="D266">
            <v>1</v>
          </cell>
          <cell r="E266" t="str">
            <v>EA</v>
          </cell>
          <cell r="F266">
            <v>50</v>
          </cell>
          <cell r="G266">
            <v>5971</v>
          </cell>
          <cell r="I266">
            <v>5532</v>
          </cell>
          <cell r="J266">
            <v>274</v>
          </cell>
          <cell r="K266">
            <v>274</v>
          </cell>
          <cell r="M266">
            <v>165</v>
          </cell>
          <cell r="AM266">
            <v>1</v>
          </cell>
          <cell r="AN266">
            <v>9.6000000000000002E-2</v>
          </cell>
          <cell r="AO266">
            <v>1.2</v>
          </cell>
          <cell r="AP266" t="str">
            <v>내선전공</v>
          </cell>
          <cell r="AQ266">
            <v>9.6000000000000002E-2</v>
          </cell>
          <cell r="BB266" t="str">
            <v>전 7-14</v>
          </cell>
        </row>
        <row r="267">
          <cell r="A267">
            <v>246</v>
          </cell>
          <cell r="B267" t="str">
            <v>콘센트 노출</v>
          </cell>
          <cell r="C267" t="str">
            <v xml:space="preserve">1구 3P </v>
          </cell>
          <cell r="D267">
            <v>1</v>
          </cell>
          <cell r="E267" t="str">
            <v>EA</v>
          </cell>
          <cell r="F267">
            <v>50</v>
          </cell>
          <cell r="G267">
            <v>12385</v>
          </cell>
          <cell r="I267">
            <v>10028</v>
          </cell>
          <cell r="J267">
            <v>2057</v>
          </cell>
          <cell r="K267">
            <v>2057</v>
          </cell>
          <cell r="M267">
            <v>300</v>
          </cell>
          <cell r="AM267">
            <v>1</v>
          </cell>
          <cell r="AN267">
            <v>0.17399999999999999</v>
          </cell>
          <cell r="AO267">
            <v>1.2</v>
          </cell>
          <cell r="AP267" t="str">
            <v>내선전공</v>
          </cell>
          <cell r="AQ267">
            <v>0.17399999999999999</v>
          </cell>
          <cell r="BB267" t="str">
            <v>전 7-14</v>
          </cell>
        </row>
        <row r="268">
          <cell r="A268">
            <v>247</v>
          </cell>
          <cell r="B268" t="str">
            <v>콘센트 (방우)</v>
          </cell>
          <cell r="C268" t="str">
            <v xml:space="preserve"> </v>
          </cell>
          <cell r="D268">
            <v>1</v>
          </cell>
          <cell r="E268" t="str">
            <v>EA</v>
          </cell>
          <cell r="F268">
            <v>50</v>
          </cell>
          <cell r="G268">
            <v>5957</v>
          </cell>
          <cell r="I268">
            <v>3842</v>
          </cell>
          <cell r="J268">
            <v>2000</v>
          </cell>
          <cell r="K268">
            <v>2000</v>
          </cell>
          <cell r="M268">
            <v>115</v>
          </cell>
          <cell r="AM268">
            <v>1</v>
          </cell>
          <cell r="AN268">
            <v>0.08</v>
          </cell>
          <cell r="AO268">
            <v>1</v>
          </cell>
          <cell r="AP268" t="str">
            <v>내선전공</v>
          </cell>
          <cell r="AQ268">
            <v>0.08</v>
          </cell>
          <cell r="BB268" t="str">
            <v>전 7-14</v>
          </cell>
        </row>
        <row r="269">
          <cell r="A269">
            <v>248</v>
          </cell>
          <cell r="B269" t="str">
            <v>콘센트 (방수)</v>
          </cell>
          <cell r="C269" t="str">
            <v xml:space="preserve">1구 </v>
          </cell>
          <cell r="D269">
            <v>1</v>
          </cell>
          <cell r="E269" t="str">
            <v>EA</v>
          </cell>
          <cell r="F269">
            <v>50</v>
          </cell>
          <cell r="G269">
            <v>5957</v>
          </cell>
          <cell r="I269">
            <v>3842</v>
          </cell>
          <cell r="J269">
            <v>2000</v>
          </cell>
          <cell r="K269">
            <v>2000</v>
          </cell>
          <cell r="M269">
            <v>115</v>
          </cell>
          <cell r="AM269">
            <v>1</v>
          </cell>
          <cell r="AN269">
            <v>0.08</v>
          </cell>
          <cell r="AO269">
            <v>1</v>
          </cell>
          <cell r="AP269" t="str">
            <v>내선전공</v>
          </cell>
          <cell r="AQ269">
            <v>0.08</v>
          </cell>
          <cell r="BB269" t="str">
            <v>전 7-14</v>
          </cell>
        </row>
        <row r="270">
          <cell r="A270">
            <v>249</v>
          </cell>
          <cell r="B270" t="str">
            <v>콘센트 (방폭)</v>
          </cell>
          <cell r="C270" t="str">
            <v xml:space="preserve">2구 </v>
          </cell>
          <cell r="D270">
            <v>1</v>
          </cell>
          <cell r="E270" t="str">
            <v>EA</v>
          </cell>
          <cell r="F270">
            <v>50</v>
          </cell>
          <cell r="G270">
            <v>60629</v>
          </cell>
          <cell r="I270">
            <v>15368</v>
          </cell>
          <cell r="J270">
            <v>44800</v>
          </cell>
          <cell r="K270">
            <v>44800</v>
          </cell>
          <cell r="M270">
            <v>461</v>
          </cell>
          <cell r="AM270">
            <v>1</v>
          </cell>
          <cell r="AN270">
            <v>0.16</v>
          </cell>
          <cell r="AO270">
            <v>2</v>
          </cell>
          <cell r="AP270" t="str">
            <v>내선전공</v>
          </cell>
          <cell r="AQ270">
            <v>0.16</v>
          </cell>
          <cell r="BB270" t="str">
            <v>전 7-14</v>
          </cell>
        </row>
        <row r="271">
          <cell r="A271">
            <v>250</v>
          </cell>
          <cell r="B271" t="str">
            <v>전화 콘센트</v>
          </cell>
          <cell r="C271" t="str">
            <v xml:space="preserve">4P </v>
          </cell>
          <cell r="D271">
            <v>1</v>
          </cell>
          <cell r="E271" t="str">
            <v>EA</v>
          </cell>
          <cell r="F271">
            <v>50</v>
          </cell>
          <cell r="G271">
            <v>4985</v>
          </cell>
          <cell r="I271">
            <v>4355</v>
          </cell>
          <cell r="J271">
            <v>500</v>
          </cell>
          <cell r="K271">
            <v>500</v>
          </cell>
          <cell r="M271">
            <v>130</v>
          </cell>
          <cell r="AM271">
            <v>1</v>
          </cell>
          <cell r="AN271">
            <v>7.0000000000000007E-2</v>
          </cell>
          <cell r="AO271">
            <v>1</v>
          </cell>
          <cell r="AP271" t="str">
            <v>통신내선공</v>
          </cell>
          <cell r="AQ271">
            <v>7.0000000000000007E-2</v>
          </cell>
          <cell r="BB271" t="str">
            <v>통 3-29</v>
          </cell>
        </row>
        <row r="272">
          <cell r="A272">
            <v>251</v>
          </cell>
          <cell r="B272" t="str">
            <v>TV 유니트</v>
          </cell>
          <cell r="C272" t="str">
            <v xml:space="preserve">단말 </v>
          </cell>
          <cell r="D272">
            <v>1</v>
          </cell>
          <cell r="E272" t="str">
            <v>EA</v>
          </cell>
          <cell r="F272">
            <v>50</v>
          </cell>
          <cell r="G272">
            <v>6347</v>
          </cell>
          <cell r="I272">
            <v>4978</v>
          </cell>
          <cell r="J272">
            <v>1220</v>
          </cell>
          <cell r="K272">
            <v>1220</v>
          </cell>
          <cell r="M272">
            <v>149</v>
          </cell>
          <cell r="AM272">
            <v>1</v>
          </cell>
          <cell r="AN272">
            <v>0.08</v>
          </cell>
          <cell r="AO272">
            <v>1</v>
          </cell>
          <cell r="AP272" t="str">
            <v>통신내선공</v>
          </cell>
          <cell r="AQ272">
            <v>0.08</v>
          </cell>
          <cell r="BB272" t="str">
            <v>통 5-89</v>
          </cell>
        </row>
        <row r="273">
          <cell r="A273">
            <v>252</v>
          </cell>
          <cell r="B273" t="str">
            <v>TV 유니트</v>
          </cell>
          <cell r="C273" t="str">
            <v xml:space="preserve">직렬 </v>
          </cell>
          <cell r="D273">
            <v>1</v>
          </cell>
          <cell r="E273" t="str">
            <v>EA</v>
          </cell>
          <cell r="F273">
            <v>50</v>
          </cell>
          <cell r="G273">
            <v>6483</v>
          </cell>
          <cell r="I273">
            <v>4978</v>
          </cell>
          <cell r="J273">
            <v>1356</v>
          </cell>
          <cell r="K273">
            <v>1356</v>
          </cell>
          <cell r="M273">
            <v>149</v>
          </cell>
          <cell r="AM273">
            <v>1</v>
          </cell>
          <cell r="AN273">
            <v>0.08</v>
          </cell>
          <cell r="AO273">
            <v>1</v>
          </cell>
          <cell r="AP273" t="str">
            <v>통신내선공</v>
          </cell>
          <cell r="AQ273">
            <v>0.08</v>
          </cell>
          <cell r="BB273" t="str">
            <v>통 5-89</v>
          </cell>
        </row>
        <row r="274">
          <cell r="A274">
            <v>253</v>
          </cell>
          <cell r="B274" t="str">
            <v>P.B S/W</v>
          </cell>
          <cell r="C274" t="str">
            <v xml:space="preserve"> </v>
          </cell>
          <cell r="D274">
            <v>1</v>
          </cell>
          <cell r="E274" t="str">
            <v>EA</v>
          </cell>
          <cell r="F274">
            <v>50</v>
          </cell>
          <cell r="G274">
            <v>3214</v>
          </cell>
          <cell r="I274">
            <v>3121</v>
          </cell>
          <cell r="J274">
            <v>0</v>
          </cell>
          <cell r="K274">
            <v>0</v>
          </cell>
          <cell r="M274">
            <v>93</v>
          </cell>
          <cell r="AM274">
            <v>1</v>
          </cell>
          <cell r="AN274">
            <v>6.5000000000000002E-2</v>
          </cell>
          <cell r="AO274">
            <v>1</v>
          </cell>
          <cell r="AP274" t="str">
            <v>내선전공</v>
          </cell>
          <cell r="AQ274">
            <v>6.5000000000000002E-2</v>
          </cell>
          <cell r="BB274" t="str">
            <v>전 7-14</v>
          </cell>
        </row>
        <row r="275">
          <cell r="A275">
            <v>254</v>
          </cell>
          <cell r="B275" t="str">
            <v>차임벨</v>
          </cell>
          <cell r="C275" t="str">
            <v xml:space="preserve"> </v>
          </cell>
          <cell r="D275">
            <v>1</v>
          </cell>
          <cell r="E275" t="str">
            <v>EA</v>
          </cell>
          <cell r="F275">
            <v>50</v>
          </cell>
          <cell r="G275">
            <v>4946</v>
          </cell>
          <cell r="I275">
            <v>4802</v>
          </cell>
          <cell r="J275">
            <v>0</v>
          </cell>
          <cell r="K275">
            <v>0</v>
          </cell>
          <cell r="M275">
            <v>144</v>
          </cell>
          <cell r="AM275">
            <v>1</v>
          </cell>
          <cell r="AN275">
            <v>0.1</v>
          </cell>
          <cell r="AO275">
            <v>1</v>
          </cell>
          <cell r="AP275" t="str">
            <v>내선전공</v>
          </cell>
          <cell r="AQ275">
            <v>0.1</v>
          </cell>
          <cell r="BB275" t="str">
            <v>전 7-13</v>
          </cell>
        </row>
        <row r="276">
          <cell r="A276">
            <v>255</v>
          </cell>
          <cell r="B276" t="str">
            <v>PHOTO CELL S/W</v>
          </cell>
          <cell r="C276" t="str">
            <v xml:space="preserve"> </v>
          </cell>
          <cell r="D276">
            <v>1</v>
          </cell>
          <cell r="E276" t="str">
            <v>EA</v>
          </cell>
          <cell r="F276">
            <v>50</v>
          </cell>
          <cell r="G276">
            <v>10678</v>
          </cell>
          <cell r="I276">
            <v>9125</v>
          </cell>
          <cell r="J276">
            <v>1280</v>
          </cell>
          <cell r="K276">
            <v>1280</v>
          </cell>
          <cell r="M276">
            <v>273</v>
          </cell>
          <cell r="AM276">
            <v>1</v>
          </cell>
          <cell r="AN276">
            <v>0.19</v>
          </cell>
          <cell r="AO276">
            <v>1</v>
          </cell>
          <cell r="AP276" t="str">
            <v>내선전공</v>
          </cell>
          <cell r="AQ276">
            <v>0.19</v>
          </cell>
          <cell r="BB276" t="str">
            <v>전 7-14</v>
          </cell>
        </row>
        <row r="277">
          <cell r="A277">
            <v>256</v>
          </cell>
          <cell r="B277" t="str">
            <v>등기구</v>
          </cell>
          <cell r="C277" t="str">
            <v>FL 2/40W P.P</v>
          </cell>
          <cell r="D277">
            <v>1</v>
          </cell>
          <cell r="E277" t="str">
            <v>EA</v>
          </cell>
          <cell r="F277">
            <v>50</v>
          </cell>
          <cell r="G277">
            <v>38055</v>
          </cell>
          <cell r="I277">
            <v>17530</v>
          </cell>
          <cell r="J277">
            <v>20000</v>
          </cell>
          <cell r="K277">
            <v>20000</v>
          </cell>
          <cell r="M277">
            <v>525</v>
          </cell>
          <cell r="AM277">
            <v>1</v>
          </cell>
          <cell r="AN277">
            <v>0.36499999999999999</v>
          </cell>
          <cell r="AO277">
            <v>1</v>
          </cell>
          <cell r="AP277" t="str">
            <v>내선전공</v>
          </cell>
          <cell r="AQ277">
            <v>0.36499999999999999</v>
          </cell>
          <cell r="BB277" t="str">
            <v>전 7-16</v>
          </cell>
        </row>
        <row r="278">
          <cell r="A278">
            <v>257</v>
          </cell>
          <cell r="B278" t="str">
            <v>등기구</v>
          </cell>
          <cell r="C278" t="str">
            <v>FL 2/40W 직부</v>
          </cell>
          <cell r="D278">
            <v>1</v>
          </cell>
          <cell r="E278" t="str">
            <v>EA</v>
          </cell>
          <cell r="F278">
            <v>50</v>
          </cell>
          <cell r="G278">
            <v>31887</v>
          </cell>
          <cell r="I278">
            <v>14648</v>
          </cell>
          <cell r="J278">
            <v>16800</v>
          </cell>
          <cell r="K278">
            <v>16800</v>
          </cell>
          <cell r="M278">
            <v>439</v>
          </cell>
          <cell r="AM278">
            <v>1</v>
          </cell>
          <cell r="AN278">
            <v>0.30499999999999999</v>
          </cell>
          <cell r="AO278">
            <v>1</v>
          </cell>
          <cell r="AP278" t="str">
            <v>내선전공</v>
          </cell>
          <cell r="AQ278">
            <v>0.30499999999999999</v>
          </cell>
          <cell r="BB278" t="str">
            <v>전 7-16</v>
          </cell>
        </row>
        <row r="279">
          <cell r="A279">
            <v>258</v>
          </cell>
          <cell r="B279" t="str">
            <v>등기구</v>
          </cell>
          <cell r="C279" t="str">
            <v>FL 2/40W 매입</v>
          </cell>
          <cell r="D279">
            <v>1</v>
          </cell>
          <cell r="E279" t="str">
            <v>EA</v>
          </cell>
          <cell r="F279">
            <v>50</v>
          </cell>
          <cell r="G279">
            <v>45154</v>
          </cell>
          <cell r="I279">
            <v>22092</v>
          </cell>
          <cell r="J279">
            <v>22400</v>
          </cell>
          <cell r="K279">
            <v>22400</v>
          </cell>
          <cell r="M279">
            <v>662</v>
          </cell>
          <cell r="AM279">
            <v>1</v>
          </cell>
          <cell r="AN279">
            <v>0.46</v>
          </cell>
          <cell r="AO279">
            <v>1</v>
          </cell>
          <cell r="AP279" t="str">
            <v>내선전공</v>
          </cell>
          <cell r="AQ279">
            <v>0.46</v>
          </cell>
          <cell r="BB279" t="str">
            <v>전 7-16</v>
          </cell>
        </row>
        <row r="280">
          <cell r="A280">
            <v>259</v>
          </cell>
          <cell r="B280" t="str">
            <v>등기구</v>
          </cell>
          <cell r="C280" t="str">
            <v>B 1</v>
          </cell>
          <cell r="D280">
            <v>1</v>
          </cell>
          <cell r="E280" t="str">
            <v>EA</v>
          </cell>
          <cell r="F280">
            <v>50</v>
          </cell>
          <cell r="G280">
            <v>30040</v>
          </cell>
          <cell r="I280">
            <v>14408</v>
          </cell>
          <cell r="J280">
            <v>15200</v>
          </cell>
          <cell r="K280">
            <v>15200</v>
          </cell>
          <cell r="M280">
            <v>432</v>
          </cell>
          <cell r="AM280">
            <v>1</v>
          </cell>
          <cell r="AN280">
            <v>0.3</v>
          </cell>
          <cell r="AO280">
            <v>1</v>
          </cell>
          <cell r="AP280" t="str">
            <v>내선전공</v>
          </cell>
          <cell r="AQ280">
            <v>0.3</v>
          </cell>
          <cell r="BB280" t="str">
            <v>전 7-16</v>
          </cell>
        </row>
        <row r="281">
          <cell r="A281">
            <v>260</v>
          </cell>
          <cell r="B281" t="str">
            <v>등기구</v>
          </cell>
          <cell r="C281" t="str">
            <v>IL 60W 직부</v>
          </cell>
          <cell r="D281">
            <v>1</v>
          </cell>
          <cell r="E281" t="str">
            <v>EA</v>
          </cell>
          <cell r="F281">
            <v>50</v>
          </cell>
          <cell r="G281">
            <v>24104</v>
          </cell>
          <cell r="I281">
            <v>8645</v>
          </cell>
          <cell r="J281">
            <v>15200</v>
          </cell>
          <cell r="K281">
            <v>15200</v>
          </cell>
          <cell r="M281">
            <v>259</v>
          </cell>
          <cell r="AM281">
            <v>1</v>
          </cell>
          <cell r="AN281">
            <v>0.18</v>
          </cell>
          <cell r="AO281">
            <v>1</v>
          </cell>
          <cell r="AP281" t="str">
            <v>내선전공</v>
          </cell>
          <cell r="AQ281">
            <v>0.18</v>
          </cell>
          <cell r="BB281" t="str">
            <v>전 7-16</v>
          </cell>
        </row>
        <row r="282">
          <cell r="A282">
            <v>261</v>
          </cell>
          <cell r="B282" t="str">
            <v>등기구</v>
          </cell>
          <cell r="C282" t="str">
            <v>IL 100W 직부</v>
          </cell>
          <cell r="D282">
            <v>1</v>
          </cell>
          <cell r="E282" t="str">
            <v>EA</v>
          </cell>
          <cell r="F282">
            <v>50</v>
          </cell>
          <cell r="G282">
            <v>30198</v>
          </cell>
          <cell r="I282">
            <v>9125</v>
          </cell>
          <cell r="J282">
            <v>20800</v>
          </cell>
          <cell r="K282">
            <v>20800</v>
          </cell>
          <cell r="M282">
            <v>273</v>
          </cell>
          <cell r="AM282">
            <v>1</v>
          </cell>
          <cell r="AN282">
            <v>0.19</v>
          </cell>
          <cell r="AO282">
            <v>1</v>
          </cell>
          <cell r="AP282" t="str">
            <v>내선전공</v>
          </cell>
          <cell r="AQ282">
            <v>0.19</v>
          </cell>
          <cell r="BB282" t="str">
            <v>전 7-16</v>
          </cell>
        </row>
        <row r="283">
          <cell r="A283">
            <v>262</v>
          </cell>
          <cell r="B283" t="str">
            <v>등기구</v>
          </cell>
          <cell r="C283" t="str">
            <v>IL 100W 벽부</v>
          </cell>
          <cell r="D283">
            <v>1</v>
          </cell>
          <cell r="E283" t="str">
            <v>EA</v>
          </cell>
          <cell r="F283">
            <v>50</v>
          </cell>
          <cell r="G283">
            <v>22998</v>
          </cell>
          <cell r="I283">
            <v>9125</v>
          </cell>
          <cell r="J283">
            <v>13600</v>
          </cell>
          <cell r="K283">
            <v>13600</v>
          </cell>
          <cell r="M283">
            <v>273</v>
          </cell>
          <cell r="AM283">
            <v>1</v>
          </cell>
          <cell r="AN283">
            <v>0.19</v>
          </cell>
          <cell r="AO283">
            <v>1</v>
          </cell>
          <cell r="AP283" t="str">
            <v>내선전공</v>
          </cell>
          <cell r="AQ283">
            <v>0.19</v>
          </cell>
          <cell r="BB283" t="str">
            <v>전 7-16</v>
          </cell>
        </row>
        <row r="284">
          <cell r="A284">
            <v>263</v>
          </cell>
          <cell r="B284" t="str">
            <v>등기구</v>
          </cell>
          <cell r="C284" t="str">
            <v xml:space="preserve">E </v>
          </cell>
          <cell r="D284">
            <v>1</v>
          </cell>
          <cell r="E284" t="str">
            <v>EA</v>
          </cell>
          <cell r="F284">
            <v>50</v>
          </cell>
          <cell r="G284">
            <v>28918</v>
          </cell>
          <cell r="I284">
            <v>11766</v>
          </cell>
          <cell r="J284">
            <v>16800</v>
          </cell>
          <cell r="K284">
            <v>16800</v>
          </cell>
          <cell r="M284">
            <v>352</v>
          </cell>
          <cell r="AM284">
            <v>1</v>
          </cell>
          <cell r="AN284">
            <v>0.245</v>
          </cell>
          <cell r="AO284">
            <v>1</v>
          </cell>
          <cell r="AP284" t="str">
            <v>내선전공</v>
          </cell>
          <cell r="AQ284">
            <v>0.245</v>
          </cell>
          <cell r="BB284" t="str">
            <v>전 7-16</v>
          </cell>
        </row>
        <row r="285">
          <cell r="A285">
            <v>264</v>
          </cell>
          <cell r="B285" t="str">
            <v>등기구</v>
          </cell>
          <cell r="C285" t="str">
            <v>E 1</v>
          </cell>
          <cell r="D285">
            <v>1</v>
          </cell>
          <cell r="E285" t="str">
            <v>EA</v>
          </cell>
          <cell r="F285">
            <v>50</v>
          </cell>
          <cell r="G285">
            <v>23245</v>
          </cell>
          <cell r="I285">
            <v>9365</v>
          </cell>
          <cell r="J285">
            <v>13600</v>
          </cell>
          <cell r="K285">
            <v>13600</v>
          </cell>
          <cell r="M285">
            <v>280</v>
          </cell>
          <cell r="AM285">
            <v>1</v>
          </cell>
          <cell r="AN285">
            <v>0.19500000000000001</v>
          </cell>
          <cell r="AO285">
            <v>1</v>
          </cell>
          <cell r="AP285" t="str">
            <v>내선전공</v>
          </cell>
          <cell r="AQ285">
            <v>0.19500000000000001</v>
          </cell>
          <cell r="BB285" t="str">
            <v>전 7-16</v>
          </cell>
        </row>
        <row r="286">
          <cell r="A286">
            <v>265</v>
          </cell>
          <cell r="B286" t="str">
            <v>등기구</v>
          </cell>
          <cell r="C286" t="str">
            <v xml:space="preserve">F </v>
          </cell>
          <cell r="D286">
            <v>1</v>
          </cell>
          <cell r="E286" t="str">
            <v>EA</v>
          </cell>
          <cell r="F286">
            <v>50</v>
          </cell>
          <cell r="G286">
            <v>12104</v>
          </cell>
          <cell r="I286">
            <v>8645</v>
          </cell>
          <cell r="J286">
            <v>3200</v>
          </cell>
          <cell r="K286">
            <v>3200</v>
          </cell>
          <cell r="M286">
            <v>259</v>
          </cell>
          <cell r="AM286">
            <v>1</v>
          </cell>
          <cell r="AN286">
            <v>0.18</v>
          </cell>
          <cell r="AO286">
            <v>1</v>
          </cell>
          <cell r="AP286" t="str">
            <v>내선전공</v>
          </cell>
          <cell r="AQ286">
            <v>0.18</v>
          </cell>
          <cell r="BB286" t="str">
            <v>전 7-15</v>
          </cell>
        </row>
        <row r="287">
          <cell r="A287">
            <v>266</v>
          </cell>
          <cell r="B287" t="str">
            <v>등기구</v>
          </cell>
          <cell r="C287" t="str">
            <v xml:space="preserve">G </v>
          </cell>
          <cell r="D287">
            <v>1</v>
          </cell>
          <cell r="E287" t="str">
            <v>EA</v>
          </cell>
          <cell r="F287">
            <v>50</v>
          </cell>
          <cell r="G287">
            <v>62614</v>
          </cell>
          <cell r="I287">
            <v>25839</v>
          </cell>
          <cell r="J287">
            <v>36000</v>
          </cell>
          <cell r="K287">
            <v>36000</v>
          </cell>
          <cell r="M287">
            <v>775</v>
          </cell>
          <cell r="AM287">
            <v>1</v>
          </cell>
          <cell r="AN287">
            <v>0.53800000000000003</v>
          </cell>
          <cell r="AO287">
            <v>1</v>
          </cell>
          <cell r="AP287" t="str">
            <v>내선전공</v>
          </cell>
          <cell r="AQ287">
            <v>0.53800000000000003</v>
          </cell>
          <cell r="BB287" t="str">
            <v>전 7-16</v>
          </cell>
        </row>
        <row r="288">
          <cell r="A288">
            <v>267</v>
          </cell>
          <cell r="B288" t="str">
            <v>등기구</v>
          </cell>
          <cell r="C288" t="str">
            <v xml:space="preserve">H </v>
          </cell>
          <cell r="D288">
            <v>1</v>
          </cell>
          <cell r="E288" t="str">
            <v>EA</v>
          </cell>
          <cell r="F288">
            <v>50</v>
          </cell>
          <cell r="G288">
            <v>23608</v>
          </cell>
          <cell r="I288">
            <v>8164</v>
          </cell>
          <cell r="J288">
            <v>15200</v>
          </cell>
          <cell r="K288">
            <v>15200</v>
          </cell>
          <cell r="M288">
            <v>244</v>
          </cell>
          <cell r="AM288">
            <v>1</v>
          </cell>
          <cell r="AN288">
            <v>0.17</v>
          </cell>
          <cell r="AO288">
            <v>1</v>
          </cell>
          <cell r="AP288" t="str">
            <v>내선전공</v>
          </cell>
          <cell r="AQ288">
            <v>0.17</v>
          </cell>
          <cell r="BB288" t="str">
            <v>전 7-15</v>
          </cell>
        </row>
        <row r="289">
          <cell r="A289">
            <v>268</v>
          </cell>
          <cell r="B289" t="str">
            <v>등기구</v>
          </cell>
          <cell r="C289" t="str">
            <v xml:space="preserve">I </v>
          </cell>
          <cell r="D289">
            <v>1</v>
          </cell>
          <cell r="E289" t="str">
            <v>EA</v>
          </cell>
          <cell r="F289">
            <v>50</v>
          </cell>
          <cell r="G289">
            <v>13015</v>
          </cell>
          <cell r="I289">
            <v>7588</v>
          </cell>
          <cell r="J289">
            <v>5200</v>
          </cell>
          <cell r="K289">
            <v>5200</v>
          </cell>
          <cell r="M289">
            <v>227</v>
          </cell>
          <cell r="AM289">
            <v>1</v>
          </cell>
          <cell r="AN289">
            <v>0.158</v>
          </cell>
          <cell r="AO289">
            <v>1</v>
          </cell>
          <cell r="AP289" t="str">
            <v>내선전공</v>
          </cell>
          <cell r="AQ289">
            <v>0.158</v>
          </cell>
          <cell r="BB289" t="str">
            <v>전 7-15</v>
          </cell>
        </row>
        <row r="290">
          <cell r="A290">
            <v>269</v>
          </cell>
          <cell r="B290" t="str">
            <v>등기구</v>
          </cell>
          <cell r="C290" t="str">
            <v>J 1</v>
          </cell>
          <cell r="D290">
            <v>1</v>
          </cell>
          <cell r="E290" t="str">
            <v>EA</v>
          </cell>
          <cell r="F290">
            <v>50</v>
          </cell>
          <cell r="G290">
            <v>32118</v>
          </cell>
          <cell r="I290">
            <v>11766</v>
          </cell>
          <cell r="J290">
            <v>20000</v>
          </cell>
          <cell r="K290">
            <v>20000</v>
          </cell>
          <cell r="M290">
            <v>352</v>
          </cell>
          <cell r="AM290">
            <v>1</v>
          </cell>
          <cell r="AN290">
            <v>0.245</v>
          </cell>
          <cell r="AO290">
            <v>1</v>
          </cell>
          <cell r="AP290" t="str">
            <v>내선전공</v>
          </cell>
          <cell r="AQ290">
            <v>0.245</v>
          </cell>
          <cell r="BB290" t="str">
            <v>전 7-15</v>
          </cell>
        </row>
        <row r="291">
          <cell r="A291">
            <v>270</v>
          </cell>
          <cell r="B291" t="str">
            <v>등기구</v>
          </cell>
          <cell r="C291" t="str">
            <v xml:space="preserve">K </v>
          </cell>
          <cell r="D291">
            <v>1</v>
          </cell>
          <cell r="E291" t="str">
            <v>EA</v>
          </cell>
          <cell r="F291">
            <v>50</v>
          </cell>
          <cell r="G291">
            <v>61638</v>
          </cell>
          <cell r="I291">
            <v>32659</v>
          </cell>
          <cell r="J291">
            <v>28000</v>
          </cell>
          <cell r="K291">
            <v>28000</v>
          </cell>
          <cell r="M291">
            <v>979</v>
          </cell>
          <cell r="AM291">
            <v>1</v>
          </cell>
          <cell r="AN291">
            <v>0.34</v>
          </cell>
          <cell r="AO291">
            <v>2</v>
          </cell>
          <cell r="AP291" t="str">
            <v>내선전공</v>
          </cell>
          <cell r="AQ291">
            <v>0.34</v>
          </cell>
          <cell r="BB291" t="str">
            <v>전 7-15</v>
          </cell>
        </row>
        <row r="292">
          <cell r="A292">
            <v>271</v>
          </cell>
          <cell r="B292" t="str">
            <v>등기구</v>
          </cell>
          <cell r="C292" t="str">
            <v xml:space="preserve">L </v>
          </cell>
          <cell r="D292">
            <v>1</v>
          </cell>
          <cell r="E292" t="str">
            <v>EA</v>
          </cell>
          <cell r="F292">
            <v>50</v>
          </cell>
          <cell r="G292">
            <v>132719</v>
          </cell>
          <cell r="I292">
            <v>70601</v>
          </cell>
          <cell r="J292">
            <v>60000</v>
          </cell>
          <cell r="K292">
            <v>60000</v>
          </cell>
          <cell r="M292">
            <v>2118</v>
          </cell>
          <cell r="AM292">
            <v>1</v>
          </cell>
          <cell r="AN292">
            <v>1.47</v>
          </cell>
          <cell r="AO292">
            <v>1</v>
          </cell>
          <cell r="AP292" t="str">
            <v>내선전공</v>
          </cell>
          <cell r="AQ292">
            <v>1.47</v>
          </cell>
          <cell r="BB292" t="str">
            <v>전 7-17</v>
          </cell>
        </row>
        <row r="293">
          <cell r="A293">
            <v>272</v>
          </cell>
          <cell r="B293" t="str">
            <v>등기구</v>
          </cell>
          <cell r="C293" t="str">
            <v>L 1</v>
          </cell>
          <cell r="D293">
            <v>1</v>
          </cell>
          <cell r="E293" t="str">
            <v>EA</v>
          </cell>
          <cell r="F293">
            <v>50</v>
          </cell>
          <cell r="G293">
            <v>137403</v>
          </cell>
          <cell r="I293">
            <v>72042</v>
          </cell>
          <cell r="J293">
            <v>63200</v>
          </cell>
          <cell r="K293">
            <v>63200</v>
          </cell>
          <cell r="M293">
            <v>2161</v>
          </cell>
          <cell r="AM293">
            <v>1</v>
          </cell>
          <cell r="AN293">
            <v>1.5</v>
          </cell>
          <cell r="AO293">
            <v>1</v>
          </cell>
          <cell r="AP293" t="str">
            <v>내선전공</v>
          </cell>
          <cell r="AQ293">
            <v>1.5</v>
          </cell>
          <cell r="BB293" t="str">
            <v>전 7-17</v>
          </cell>
        </row>
        <row r="294">
          <cell r="A294">
            <v>273</v>
          </cell>
          <cell r="B294" t="str">
            <v>등기구</v>
          </cell>
          <cell r="C294" t="str">
            <v xml:space="preserve">M </v>
          </cell>
          <cell r="D294">
            <v>1</v>
          </cell>
          <cell r="E294" t="str">
            <v>EA</v>
          </cell>
          <cell r="F294">
            <v>50</v>
          </cell>
          <cell r="G294">
            <v>64118</v>
          </cell>
          <cell r="I294">
            <v>11766</v>
          </cell>
          <cell r="J294">
            <v>52000</v>
          </cell>
          <cell r="K294">
            <v>52000</v>
          </cell>
          <cell r="M294">
            <v>352</v>
          </cell>
          <cell r="AM294">
            <v>1</v>
          </cell>
          <cell r="AN294">
            <v>0.245</v>
          </cell>
          <cell r="AO294">
            <v>1</v>
          </cell>
          <cell r="AP294" t="str">
            <v>내선전공</v>
          </cell>
          <cell r="AQ294">
            <v>0.245</v>
          </cell>
          <cell r="BB294" t="str">
            <v>전 7-16</v>
          </cell>
        </row>
        <row r="295">
          <cell r="A295">
            <v>274</v>
          </cell>
          <cell r="B295" t="str">
            <v>등기구</v>
          </cell>
          <cell r="C295" t="str">
            <v xml:space="preserve">N </v>
          </cell>
          <cell r="D295">
            <v>1</v>
          </cell>
          <cell r="E295" t="str">
            <v>EA</v>
          </cell>
          <cell r="F295">
            <v>50</v>
          </cell>
          <cell r="G295">
            <v>28904</v>
          </cell>
          <cell r="I295">
            <v>8645</v>
          </cell>
          <cell r="J295">
            <v>20000</v>
          </cell>
          <cell r="K295">
            <v>20000</v>
          </cell>
          <cell r="M295">
            <v>259</v>
          </cell>
          <cell r="AM295">
            <v>1</v>
          </cell>
          <cell r="AN295">
            <v>0.18</v>
          </cell>
          <cell r="AO295">
            <v>1</v>
          </cell>
          <cell r="AP295" t="str">
            <v>내선전공</v>
          </cell>
          <cell r="AQ295">
            <v>0.18</v>
          </cell>
          <cell r="BB295" t="str">
            <v>전 7-15</v>
          </cell>
        </row>
        <row r="296">
          <cell r="A296">
            <v>275</v>
          </cell>
          <cell r="B296" t="str">
            <v>등기구</v>
          </cell>
          <cell r="C296" t="str">
            <v xml:space="preserve">MH 175W </v>
          </cell>
          <cell r="D296">
            <v>1</v>
          </cell>
          <cell r="E296" t="str">
            <v>EA</v>
          </cell>
          <cell r="F296">
            <v>50</v>
          </cell>
          <cell r="G296">
            <v>55787</v>
          </cell>
          <cell r="I296">
            <v>19211</v>
          </cell>
          <cell r="J296">
            <v>36000</v>
          </cell>
          <cell r="K296">
            <v>36000</v>
          </cell>
          <cell r="M296">
            <v>576</v>
          </cell>
          <cell r="AM296">
            <v>1</v>
          </cell>
          <cell r="AN296">
            <v>0.4</v>
          </cell>
          <cell r="AO296">
            <v>1</v>
          </cell>
          <cell r="AP296" t="str">
            <v>내선전공</v>
          </cell>
          <cell r="AQ296">
            <v>0.4</v>
          </cell>
          <cell r="BB296" t="str">
            <v>전 7-17</v>
          </cell>
        </row>
        <row r="297">
          <cell r="A297">
            <v>276</v>
          </cell>
          <cell r="B297" t="str">
            <v>등기구</v>
          </cell>
          <cell r="C297" t="str">
            <v xml:space="preserve">P </v>
          </cell>
          <cell r="D297">
            <v>1</v>
          </cell>
          <cell r="E297" t="str">
            <v>EA</v>
          </cell>
          <cell r="F297">
            <v>50</v>
          </cell>
          <cell r="G297">
            <v>567753</v>
          </cell>
          <cell r="I297">
            <v>248304</v>
          </cell>
          <cell r="J297">
            <v>312000</v>
          </cell>
          <cell r="K297">
            <v>312000</v>
          </cell>
          <cell r="M297">
            <v>7449</v>
          </cell>
          <cell r="AM297">
            <v>1</v>
          </cell>
          <cell r="AN297">
            <v>5.17</v>
          </cell>
          <cell r="AO297">
            <v>1</v>
          </cell>
          <cell r="AP297" t="str">
            <v>내선전공</v>
          </cell>
          <cell r="AQ297">
            <v>5.17</v>
          </cell>
          <cell r="BB297" t="str">
            <v>전 7-17</v>
          </cell>
        </row>
        <row r="298">
          <cell r="A298">
            <v>277</v>
          </cell>
          <cell r="B298" t="str">
            <v>스피커</v>
          </cell>
          <cell r="C298" t="str">
            <v xml:space="preserve">천정 3W </v>
          </cell>
          <cell r="D298">
            <v>1</v>
          </cell>
          <cell r="E298" t="str">
            <v>EA</v>
          </cell>
          <cell r="F298">
            <v>50</v>
          </cell>
          <cell r="G298">
            <v>41642</v>
          </cell>
          <cell r="I298">
            <v>28002</v>
          </cell>
          <cell r="J298">
            <v>12800</v>
          </cell>
          <cell r="K298">
            <v>12800</v>
          </cell>
          <cell r="M298">
            <v>840</v>
          </cell>
          <cell r="AM298">
            <v>1</v>
          </cell>
          <cell r="AN298">
            <v>0.45</v>
          </cell>
          <cell r="AO298">
            <v>1</v>
          </cell>
          <cell r="AP298" t="str">
            <v>통신내선공</v>
          </cell>
          <cell r="AQ298">
            <v>0.45</v>
          </cell>
          <cell r="BB298" t="str">
            <v>통 3-29</v>
          </cell>
        </row>
        <row r="299">
          <cell r="A299">
            <v>278</v>
          </cell>
          <cell r="B299" t="str">
            <v>스피커</v>
          </cell>
          <cell r="C299" t="str">
            <v xml:space="preserve">벽부 3W </v>
          </cell>
          <cell r="D299">
            <v>1</v>
          </cell>
          <cell r="E299" t="str">
            <v>EA</v>
          </cell>
          <cell r="F299">
            <v>50</v>
          </cell>
          <cell r="G299">
            <v>41642</v>
          </cell>
          <cell r="I299">
            <v>28002</v>
          </cell>
          <cell r="J299">
            <v>12800</v>
          </cell>
          <cell r="K299">
            <v>12800</v>
          </cell>
          <cell r="M299">
            <v>840</v>
          </cell>
          <cell r="AM299">
            <v>1</v>
          </cell>
          <cell r="AN299">
            <v>0.45</v>
          </cell>
          <cell r="AO299">
            <v>1</v>
          </cell>
          <cell r="AP299" t="str">
            <v>통신내선공</v>
          </cell>
          <cell r="AQ299">
            <v>0.45</v>
          </cell>
          <cell r="BB299" t="str">
            <v>통 3-29</v>
          </cell>
        </row>
        <row r="300">
          <cell r="A300">
            <v>279</v>
          </cell>
          <cell r="B300" t="str">
            <v>스피커</v>
          </cell>
          <cell r="C300" t="str">
            <v xml:space="preserve">컬럼 10W </v>
          </cell>
          <cell r="D300">
            <v>1</v>
          </cell>
          <cell r="E300" t="str">
            <v>EA</v>
          </cell>
          <cell r="F300">
            <v>50</v>
          </cell>
          <cell r="G300">
            <v>62456</v>
          </cell>
          <cell r="I300">
            <v>37336</v>
          </cell>
          <cell r="J300">
            <v>24000</v>
          </cell>
          <cell r="K300">
            <v>24000</v>
          </cell>
          <cell r="M300">
            <v>1120</v>
          </cell>
          <cell r="AM300">
            <v>1</v>
          </cell>
          <cell r="AN300">
            <v>0.6</v>
          </cell>
          <cell r="AO300">
            <v>1</v>
          </cell>
          <cell r="AP300" t="str">
            <v>통신내선공</v>
          </cell>
          <cell r="AQ300">
            <v>0.6</v>
          </cell>
          <cell r="BB300" t="str">
            <v>통 3-29</v>
          </cell>
        </row>
        <row r="301">
          <cell r="A301">
            <v>280</v>
          </cell>
          <cell r="B301" t="str">
            <v>스피커</v>
          </cell>
          <cell r="C301" t="str">
            <v xml:space="preserve">컬럼 20W </v>
          </cell>
          <cell r="D301">
            <v>1</v>
          </cell>
          <cell r="E301" t="str">
            <v>EA</v>
          </cell>
          <cell r="F301">
            <v>50</v>
          </cell>
          <cell r="G301">
            <v>98494</v>
          </cell>
          <cell r="I301">
            <v>62228</v>
          </cell>
          <cell r="J301">
            <v>34400</v>
          </cell>
          <cell r="K301">
            <v>34400</v>
          </cell>
          <cell r="M301">
            <v>1866</v>
          </cell>
          <cell r="AM301">
            <v>1</v>
          </cell>
          <cell r="AN301">
            <v>1</v>
          </cell>
          <cell r="AO301">
            <v>1</v>
          </cell>
          <cell r="AP301" t="str">
            <v>통신내선공</v>
          </cell>
          <cell r="AQ301">
            <v>1</v>
          </cell>
          <cell r="BB301" t="str">
            <v>통 3-29</v>
          </cell>
        </row>
        <row r="302">
          <cell r="A302">
            <v>281</v>
          </cell>
          <cell r="B302" t="str">
            <v>스피커</v>
          </cell>
          <cell r="C302" t="str">
            <v xml:space="preserve">컬럼 40W </v>
          </cell>
          <cell r="D302">
            <v>1</v>
          </cell>
          <cell r="E302" t="str">
            <v>EA</v>
          </cell>
          <cell r="F302">
            <v>50</v>
          </cell>
          <cell r="G302">
            <v>114494</v>
          </cell>
          <cell r="I302">
            <v>62228</v>
          </cell>
          <cell r="J302">
            <v>50400</v>
          </cell>
          <cell r="K302">
            <v>50400</v>
          </cell>
          <cell r="M302">
            <v>1866</v>
          </cell>
          <cell r="AM302">
            <v>1</v>
          </cell>
          <cell r="AN302">
            <v>1</v>
          </cell>
          <cell r="AO302">
            <v>1</v>
          </cell>
          <cell r="AP302" t="str">
            <v>통신내선공</v>
          </cell>
          <cell r="AQ302">
            <v>1</v>
          </cell>
          <cell r="BB302" t="str">
            <v>통 3-29</v>
          </cell>
        </row>
        <row r="303">
          <cell r="A303">
            <v>282</v>
          </cell>
          <cell r="B303" t="str">
            <v>전화 단자함 (연강)</v>
          </cell>
          <cell r="C303" t="str">
            <v>중간 10P</v>
          </cell>
          <cell r="D303">
            <v>1</v>
          </cell>
          <cell r="E303" t="str">
            <v>EA</v>
          </cell>
          <cell r="F303">
            <v>50</v>
          </cell>
          <cell r="G303">
            <v>65202</v>
          </cell>
          <cell r="I303">
            <v>54760</v>
          </cell>
          <cell r="J303">
            <v>8800</v>
          </cell>
          <cell r="K303">
            <v>8800</v>
          </cell>
          <cell r="M303">
            <v>1642</v>
          </cell>
          <cell r="AM303">
            <v>2</v>
          </cell>
          <cell r="AN303">
            <v>1</v>
          </cell>
          <cell r="AO303">
            <v>1</v>
          </cell>
          <cell r="AP303" t="str">
            <v>보통인부</v>
          </cell>
          <cell r="AQ303">
            <v>0.45</v>
          </cell>
          <cell r="AR303" t="str">
            <v>통신케이블공</v>
          </cell>
          <cell r="AS303">
            <v>0.55000000000000004</v>
          </cell>
          <cell r="BB303" t="str">
            <v>통 3-30</v>
          </cell>
        </row>
        <row r="304">
          <cell r="A304">
            <v>283</v>
          </cell>
          <cell r="B304" t="str">
            <v>전화 단자함 (연강)</v>
          </cell>
          <cell r="C304" t="str">
            <v>중간 20P</v>
          </cell>
          <cell r="D304">
            <v>1</v>
          </cell>
          <cell r="E304" t="str">
            <v>EA</v>
          </cell>
          <cell r="F304">
            <v>50</v>
          </cell>
          <cell r="G304">
            <v>74373</v>
          </cell>
          <cell r="I304">
            <v>62110</v>
          </cell>
          <cell r="J304">
            <v>10400</v>
          </cell>
          <cell r="K304">
            <v>10400</v>
          </cell>
          <cell r="M304">
            <v>1863</v>
          </cell>
          <cell r="AM304">
            <v>2</v>
          </cell>
          <cell r="AN304">
            <v>1.1000000000000001</v>
          </cell>
          <cell r="AO304">
            <v>1</v>
          </cell>
          <cell r="AP304" t="str">
            <v>보통인부</v>
          </cell>
          <cell r="AQ304">
            <v>0.45</v>
          </cell>
          <cell r="AR304" t="str">
            <v>통신케이블공</v>
          </cell>
          <cell r="AS304">
            <v>0.65</v>
          </cell>
          <cell r="BB304" t="str">
            <v>통 3-30</v>
          </cell>
        </row>
        <row r="305">
          <cell r="A305">
            <v>284</v>
          </cell>
          <cell r="B305" t="str">
            <v>전화 단자함 (연강)</v>
          </cell>
          <cell r="C305" t="str">
            <v>중간 30P</v>
          </cell>
          <cell r="D305">
            <v>1</v>
          </cell>
          <cell r="E305" t="str">
            <v>EA</v>
          </cell>
          <cell r="F305">
            <v>50</v>
          </cell>
          <cell r="G305">
            <v>77493</v>
          </cell>
          <cell r="I305">
            <v>62110</v>
          </cell>
          <cell r="J305">
            <v>13520</v>
          </cell>
          <cell r="K305">
            <v>13520</v>
          </cell>
          <cell r="M305">
            <v>1863</v>
          </cell>
          <cell r="AM305">
            <v>2</v>
          </cell>
          <cell r="AN305">
            <v>1.1000000000000001</v>
          </cell>
          <cell r="AO305">
            <v>1</v>
          </cell>
          <cell r="AP305" t="str">
            <v>보통인부</v>
          </cell>
          <cell r="AQ305">
            <v>0.45</v>
          </cell>
          <cell r="AR305" t="str">
            <v>통신케이블공</v>
          </cell>
          <cell r="AS305">
            <v>0.65</v>
          </cell>
          <cell r="BB305" t="str">
            <v>통 3-30</v>
          </cell>
        </row>
        <row r="306">
          <cell r="A306">
            <v>285</v>
          </cell>
          <cell r="B306" t="str">
            <v>전화 단자함 (연강)</v>
          </cell>
          <cell r="C306" t="str">
            <v>중간 40P</v>
          </cell>
          <cell r="D306">
            <v>1</v>
          </cell>
          <cell r="E306" t="str">
            <v>EA</v>
          </cell>
          <cell r="F306">
            <v>50</v>
          </cell>
          <cell r="G306">
            <v>77173</v>
          </cell>
          <cell r="I306">
            <v>62110</v>
          </cell>
          <cell r="J306">
            <v>13200</v>
          </cell>
          <cell r="K306">
            <v>13200</v>
          </cell>
          <cell r="M306">
            <v>1863</v>
          </cell>
          <cell r="AM306">
            <v>2</v>
          </cell>
          <cell r="AN306">
            <v>1.1000000000000001</v>
          </cell>
          <cell r="AO306">
            <v>1</v>
          </cell>
          <cell r="AP306" t="str">
            <v>보통인부</v>
          </cell>
          <cell r="AQ306">
            <v>0.45</v>
          </cell>
          <cell r="AR306" t="str">
            <v>통신케이블공</v>
          </cell>
          <cell r="AS306">
            <v>0.65</v>
          </cell>
          <cell r="BB306" t="str">
            <v>통 3-30</v>
          </cell>
        </row>
        <row r="307">
          <cell r="A307">
            <v>286</v>
          </cell>
          <cell r="B307" t="str">
            <v>전화 단자함 (연강)</v>
          </cell>
          <cell r="C307" t="str">
            <v>중간 50P</v>
          </cell>
          <cell r="D307">
            <v>1</v>
          </cell>
          <cell r="E307" t="str">
            <v>EA</v>
          </cell>
          <cell r="F307">
            <v>50</v>
          </cell>
          <cell r="G307">
            <v>81573</v>
          </cell>
          <cell r="I307">
            <v>62110</v>
          </cell>
          <cell r="J307">
            <v>17600</v>
          </cell>
          <cell r="K307">
            <v>17600</v>
          </cell>
          <cell r="M307">
            <v>1863</v>
          </cell>
          <cell r="AM307">
            <v>2</v>
          </cell>
          <cell r="AN307">
            <v>1.1000000000000001</v>
          </cell>
          <cell r="AO307">
            <v>1</v>
          </cell>
          <cell r="AP307" t="str">
            <v>보통인부</v>
          </cell>
          <cell r="AQ307">
            <v>0.45</v>
          </cell>
          <cell r="AR307" t="str">
            <v>통신케이블공</v>
          </cell>
          <cell r="AS307">
            <v>0.65</v>
          </cell>
          <cell r="BB307" t="str">
            <v>통 3-30</v>
          </cell>
        </row>
        <row r="308">
          <cell r="A308">
            <v>287</v>
          </cell>
          <cell r="B308" t="str">
            <v>전화 단자함 (연강)</v>
          </cell>
          <cell r="C308" t="str">
            <v>중간 60P</v>
          </cell>
          <cell r="D308">
            <v>1</v>
          </cell>
          <cell r="E308" t="str">
            <v>EA</v>
          </cell>
          <cell r="F308">
            <v>50</v>
          </cell>
          <cell r="G308">
            <v>81573</v>
          </cell>
          <cell r="I308">
            <v>62110</v>
          </cell>
          <cell r="J308">
            <v>17600</v>
          </cell>
          <cell r="K308">
            <v>17600</v>
          </cell>
          <cell r="M308">
            <v>1863</v>
          </cell>
          <cell r="AM308">
            <v>2</v>
          </cell>
          <cell r="AN308">
            <v>1.1000000000000001</v>
          </cell>
          <cell r="AO308">
            <v>1</v>
          </cell>
          <cell r="AP308" t="str">
            <v>보통인부</v>
          </cell>
          <cell r="AQ308">
            <v>0.45</v>
          </cell>
          <cell r="AR308" t="str">
            <v>통신케이블공</v>
          </cell>
          <cell r="AS308">
            <v>0.65</v>
          </cell>
          <cell r="BB308" t="str">
            <v>통 3-30</v>
          </cell>
        </row>
        <row r="309">
          <cell r="A309">
            <v>288</v>
          </cell>
          <cell r="B309" t="str">
            <v>전화 단자함 (연강)</v>
          </cell>
          <cell r="C309" t="str">
            <v>국선 10+10</v>
          </cell>
          <cell r="D309">
            <v>1</v>
          </cell>
          <cell r="E309" t="str">
            <v>EA</v>
          </cell>
          <cell r="F309">
            <v>50</v>
          </cell>
          <cell r="G309">
            <v>85413</v>
          </cell>
          <cell r="I309">
            <v>62110</v>
          </cell>
          <cell r="J309">
            <v>21440</v>
          </cell>
          <cell r="K309">
            <v>21440</v>
          </cell>
          <cell r="M309">
            <v>1863</v>
          </cell>
          <cell r="AM309">
            <v>2</v>
          </cell>
          <cell r="AN309">
            <v>1.1000000000000001</v>
          </cell>
          <cell r="AO309">
            <v>1</v>
          </cell>
          <cell r="AP309" t="str">
            <v>보통인부</v>
          </cell>
          <cell r="AQ309">
            <v>0.45</v>
          </cell>
          <cell r="AR309" t="str">
            <v>통신케이블공</v>
          </cell>
          <cell r="AS309">
            <v>0.65</v>
          </cell>
          <cell r="BB309" t="str">
            <v>통 3-30</v>
          </cell>
        </row>
        <row r="310">
          <cell r="A310">
            <v>289</v>
          </cell>
          <cell r="B310" t="str">
            <v>전화 단자함 (연강)</v>
          </cell>
          <cell r="C310" t="str">
            <v>국선 30+80</v>
          </cell>
          <cell r="D310">
            <v>1</v>
          </cell>
          <cell r="E310" t="str">
            <v>EA</v>
          </cell>
          <cell r="F310">
            <v>50</v>
          </cell>
          <cell r="G310">
            <v>171167</v>
          </cell>
          <cell r="I310">
            <v>74532</v>
          </cell>
          <cell r="J310">
            <v>94400</v>
          </cell>
          <cell r="K310">
            <v>94400</v>
          </cell>
          <cell r="M310">
            <v>2235</v>
          </cell>
          <cell r="AM310">
            <v>2</v>
          </cell>
          <cell r="AN310">
            <v>1.32</v>
          </cell>
          <cell r="AO310">
            <v>1</v>
          </cell>
          <cell r="AP310" t="str">
            <v>보통인부</v>
          </cell>
          <cell r="AQ310">
            <v>0.54</v>
          </cell>
          <cell r="AR310" t="str">
            <v>통신케이블공</v>
          </cell>
          <cell r="AS310">
            <v>0.78</v>
          </cell>
          <cell r="BB310" t="str">
            <v>통 3-30</v>
          </cell>
        </row>
        <row r="311">
          <cell r="A311">
            <v>290</v>
          </cell>
          <cell r="B311" t="str">
            <v>전화 단자함 (연강)</v>
          </cell>
          <cell r="C311" t="str">
            <v>국선 50+100</v>
          </cell>
          <cell r="D311">
            <v>1</v>
          </cell>
          <cell r="E311" t="str">
            <v>EA</v>
          </cell>
          <cell r="F311">
            <v>50</v>
          </cell>
          <cell r="G311">
            <v>171167</v>
          </cell>
          <cell r="I311">
            <v>74532</v>
          </cell>
          <cell r="J311">
            <v>94400</v>
          </cell>
          <cell r="K311">
            <v>94400</v>
          </cell>
          <cell r="M311">
            <v>2235</v>
          </cell>
          <cell r="AM311">
            <v>2</v>
          </cell>
          <cell r="AN311">
            <v>1.32</v>
          </cell>
          <cell r="AO311">
            <v>1</v>
          </cell>
          <cell r="AP311" t="str">
            <v>보통인부</v>
          </cell>
          <cell r="AQ311">
            <v>0.54</v>
          </cell>
          <cell r="AR311" t="str">
            <v>통신케이블공</v>
          </cell>
          <cell r="AS311">
            <v>0.78</v>
          </cell>
          <cell r="BB311" t="str">
            <v>통 3-30</v>
          </cell>
        </row>
        <row r="312">
          <cell r="A312">
            <v>291</v>
          </cell>
          <cell r="B312" t="str">
            <v>스피커 단자반</v>
          </cell>
          <cell r="C312" t="str">
            <v xml:space="preserve">10P </v>
          </cell>
          <cell r="D312">
            <v>1</v>
          </cell>
          <cell r="E312" t="str">
            <v>EA</v>
          </cell>
          <cell r="F312">
            <v>50</v>
          </cell>
          <cell r="G312">
            <v>65202</v>
          </cell>
          <cell r="I312">
            <v>54760</v>
          </cell>
          <cell r="J312">
            <v>8800</v>
          </cell>
          <cell r="K312">
            <v>8800</v>
          </cell>
          <cell r="M312">
            <v>1642</v>
          </cell>
          <cell r="AM312">
            <v>2</v>
          </cell>
          <cell r="AN312">
            <v>1</v>
          </cell>
          <cell r="AO312">
            <v>1</v>
          </cell>
          <cell r="AP312" t="str">
            <v>보통인부</v>
          </cell>
          <cell r="AQ312">
            <v>0.45</v>
          </cell>
          <cell r="AR312" t="str">
            <v>통신케이블공</v>
          </cell>
          <cell r="AS312">
            <v>0.55000000000000004</v>
          </cell>
          <cell r="BB312" t="str">
            <v>통 3-30</v>
          </cell>
        </row>
        <row r="313">
          <cell r="A313">
            <v>292</v>
          </cell>
          <cell r="B313" t="str">
            <v>스피커 단자반</v>
          </cell>
          <cell r="C313" t="str">
            <v xml:space="preserve">30P </v>
          </cell>
          <cell r="D313">
            <v>1</v>
          </cell>
          <cell r="E313" t="str">
            <v>EA</v>
          </cell>
          <cell r="F313">
            <v>50</v>
          </cell>
          <cell r="G313">
            <v>77173</v>
          </cell>
          <cell r="I313">
            <v>62110</v>
          </cell>
          <cell r="J313">
            <v>13200</v>
          </cell>
          <cell r="K313">
            <v>13200</v>
          </cell>
          <cell r="M313">
            <v>1863</v>
          </cell>
          <cell r="AM313">
            <v>2</v>
          </cell>
          <cell r="AN313">
            <v>1.1000000000000001</v>
          </cell>
          <cell r="AO313">
            <v>1</v>
          </cell>
          <cell r="AP313" t="str">
            <v>보통인부</v>
          </cell>
          <cell r="AQ313">
            <v>0.45</v>
          </cell>
          <cell r="AR313" t="str">
            <v>통신케이블공</v>
          </cell>
          <cell r="AS313">
            <v>0.65</v>
          </cell>
          <cell r="BB313" t="str">
            <v>통 3-30</v>
          </cell>
        </row>
        <row r="314">
          <cell r="A314">
            <v>293</v>
          </cell>
          <cell r="B314" t="str">
            <v>TV 안테나</v>
          </cell>
          <cell r="C314" t="str">
            <v xml:space="preserve">UHF/VHF </v>
          </cell>
          <cell r="D314">
            <v>1</v>
          </cell>
          <cell r="E314" t="str">
            <v>EA</v>
          </cell>
          <cell r="F314">
            <v>50</v>
          </cell>
          <cell r="G314">
            <v>142317</v>
          </cell>
          <cell r="I314">
            <v>97007</v>
          </cell>
          <cell r="J314">
            <v>42400</v>
          </cell>
          <cell r="K314">
            <v>42400</v>
          </cell>
          <cell r="M314">
            <v>2910</v>
          </cell>
          <cell r="AM314">
            <v>2</v>
          </cell>
          <cell r="AN314">
            <v>1.1800000000000002</v>
          </cell>
          <cell r="AO314">
            <v>1</v>
          </cell>
          <cell r="AP314" t="str">
            <v>무선안테나공</v>
          </cell>
          <cell r="AQ314">
            <v>0.5</v>
          </cell>
          <cell r="AR314" t="str">
            <v>통신설비공</v>
          </cell>
          <cell r="AS314">
            <v>0.68</v>
          </cell>
          <cell r="BB314" t="str">
            <v>통 5-89</v>
          </cell>
        </row>
        <row r="315">
          <cell r="A315">
            <v>294</v>
          </cell>
          <cell r="B315" t="str">
            <v>TV 분배기</v>
          </cell>
          <cell r="C315" t="str">
            <v xml:space="preserve">6WAY </v>
          </cell>
          <cell r="D315">
            <v>1</v>
          </cell>
          <cell r="E315" t="str">
            <v>EA</v>
          </cell>
          <cell r="F315">
            <v>50</v>
          </cell>
          <cell r="G315">
            <v>43708</v>
          </cell>
          <cell r="I315">
            <v>38164</v>
          </cell>
          <cell r="J315">
            <v>4400</v>
          </cell>
          <cell r="K315">
            <v>4400</v>
          </cell>
          <cell r="M315">
            <v>1144</v>
          </cell>
          <cell r="AM315">
            <v>2</v>
          </cell>
          <cell r="AN315">
            <v>0.48</v>
          </cell>
          <cell r="AO315">
            <v>1</v>
          </cell>
          <cell r="AP315" t="str">
            <v>통신내선공</v>
          </cell>
          <cell r="AQ315">
            <v>0.3</v>
          </cell>
          <cell r="AR315" t="str">
            <v>무선안테나공</v>
          </cell>
          <cell r="AS315">
            <v>0.18</v>
          </cell>
          <cell r="BB315" t="str">
            <v>통 5-89</v>
          </cell>
        </row>
        <row r="316">
          <cell r="A316">
            <v>295</v>
          </cell>
          <cell r="B316" t="str">
            <v>TV 분배기</v>
          </cell>
          <cell r="C316" t="str">
            <v xml:space="preserve">4WAY </v>
          </cell>
          <cell r="D316">
            <v>1</v>
          </cell>
          <cell r="E316" t="str">
            <v>EA</v>
          </cell>
          <cell r="F316">
            <v>50</v>
          </cell>
          <cell r="G316">
            <v>31728</v>
          </cell>
          <cell r="I316">
            <v>27309</v>
          </cell>
          <cell r="J316">
            <v>3600</v>
          </cell>
          <cell r="K316">
            <v>3600</v>
          </cell>
          <cell r="M316">
            <v>819</v>
          </cell>
          <cell r="AM316">
            <v>2</v>
          </cell>
          <cell r="AN316">
            <v>0.35</v>
          </cell>
          <cell r="AO316">
            <v>1</v>
          </cell>
          <cell r="AP316" t="str">
            <v>통신내선공</v>
          </cell>
          <cell r="AQ316">
            <v>0.23</v>
          </cell>
          <cell r="AR316" t="str">
            <v>무선안테나공</v>
          </cell>
          <cell r="AS316">
            <v>0.12</v>
          </cell>
          <cell r="BB316" t="str">
            <v>통 5-89</v>
          </cell>
        </row>
        <row r="317">
          <cell r="A317">
            <v>296</v>
          </cell>
          <cell r="B317" t="str">
            <v>TV 증폭기</v>
          </cell>
          <cell r="C317" t="str">
            <v xml:space="preserve"> </v>
          </cell>
          <cell r="D317">
            <v>1</v>
          </cell>
          <cell r="E317" t="str">
            <v>EA</v>
          </cell>
          <cell r="F317">
            <v>50</v>
          </cell>
          <cell r="G317">
            <v>142889</v>
          </cell>
          <cell r="I317">
            <v>103776</v>
          </cell>
          <cell r="J317">
            <v>36000</v>
          </cell>
          <cell r="K317">
            <v>36000</v>
          </cell>
          <cell r="M317">
            <v>3113</v>
          </cell>
          <cell r="AM317">
            <v>2</v>
          </cell>
          <cell r="AN317">
            <v>1.0900000000000001</v>
          </cell>
          <cell r="AO317">
            <v>1</v>
          </cell>
          <cell r="AP317" t="str">
            <v>통신내선공</v>
          </cell>
          <cell r="AQ317">
            <v>0.31</v>
          </cell>
          <cell r="AR317" t="str">
            <v>무선안테나공</v>
          </cell>
          <cell r="AS317">
            <v>0.78</v>
          </cell>
          <cell r="BB317" t="str">
            <v>통 5-89</v>
          </cell>
        </row>
        <row r="318">
          <cell r="A318">
            <v>297</v>
          </cell>
          <cell r="B318" t="str">
            <v>MCCB</v>
          </cell>
          <cell r="C318" t="str">
            <v>E 2P50AF</v>
          </cell>
          <cell r="D318">
            <v>1</v>
          </cell>
          <cell r="E318" t="str">
            <v>EA</v>
          </cell>
          <cell r="F318">
            <v>50</v>
          </cell>
          <cell r="G318">
            <v>18701</v>
          </cell>
          <cell r="I318">
            <v>6118</v>
          </cell>
          <cell r="J318">
            <v>12400</v>
          </cell>
          <cell r="K318">
            <v>12400</v>
          </cell>
          <cell r="M318">
            <v>183</v>
          </cell>
          <cell r="AM318">
            <v>1</v>
          </cell>
          <cell r="AN318">
            <v>0.182</v>
          </cell>
          <cell r="AO318">
            <v>0.7</v>
          </cell>
          <cell r="AP318" t="str">
            <v>내선전공</v>
          </cell>
          <cell r="AQ318">
            <v>0.182</v>
          </cell>
          <cell r="BB318" t="str">
            <v>전 7-12</v>
          </cell>
        </row>
        <row r="319">
          <cell r="A319">
            <v>298</v>
          </cell>
          <cell r="B319" t="str">
            <v>MCCB</v>
          </cell>
          <cell r="C319" t="str">
            <v>2P 100AF</v>
          </cell>
          <cell r="D319">
            <v>1</v>
          </cell>
          <cell r="E319" t="str">
            <v>EA</v>
          </cell>
          <cell r="F319">
            <v>50</v>
          </cell>
          <cell r="G319">
            <v>39101</v>
          </cell>
          <cell r="I319">
            <v>6118</v>
          </cell>
          <cell r="J319">
            <v>32800</v>
          </cell>
          <cell r="K319">
            <v>32800</v>
          </cell>
          <cell r="M319">
            <v>183</v>
          </cell>
          <cell r="AM319">
            <v>1</v>
          </cell>
          <cell r="AN319">
            <v>0.182</v>
          </cell>
          <cell r="AO319">
            <v>0.7</v>
          </cell>
          <cell r="AP319" t="str">
            <v>내선전공</v>
          </cell>
          <cell r="AQ319">
            <v>0.182</v>
          </cell>
          <cell r="BB319" t="str">
            <v>전 7-12</v>
          </cell>
        </row>
        <row r="320">
          <cell r="A320">
            <v>299</v>
          </cell>
          <cell r="B320" t="str">
            <v>ELB</v>
          </cell>
          <cell r="C320" t="str">
            <v>2P 30AF</v>
          </cell>
          <cell r="D320">
            <v>1</v>
          </cell>
          <cell r="E320" t="str">
            <v>EA</v>
          </cell>
          <cell r="F320">
            <v>50</v>
          </cell>
          <cell r="G320">
            <v>34861</v>
          </cell>
          <cell r="I320">
            <v>6118</v>
          </cell>
          <cell r="J320">
            <v>28560</v>
          </cell>
          <cell r="K320">
            <v>28560</v>
          </cell>
          <cell r="M320">
            <v>183</v>
          </cell>
          <cell r="AM320">
            <v>1</v>
          </cell>
          <cell r="AN320">
            <v>0.182</v>
          </cell>
          <cell r="AO320">
            <v>0.7</v>
          </cell>
          <cell r="AP320" t="str">
            <v>내선전공</v>
          </cell>
          <cell r="AQ320">
            <v>0.182</v>
          </cell>
          <cell r="BB320" t="str">
            <v>전 7-12</v>
          </cell>
        </row>
        <row r="321">
          <cell r="A321">
            <v>300</v>
          </cell>
          <cell r="B321" t="str">
            <v>전주용 입상관</v>
          </cell>
          <cell r="C321" t="str">
            <v xml:space="preserve">150D </v>
          </cell>
          <cell r="D321">
            <v>1</v>
          </cell>
          <cell r="E321" t="str">
            <v>m</v>
          </cell>
          <cell r="F321">
            <v>50</v>
          </cell>
          <cell r="G321">
            <v>88536</v>
          </cell>
          <cell r="I321">
            <v>72754</v>
          </cell>
          <cell r="J321">
            <v>13600</v>
          </cell>
          <cell r="K321">
            <v>13600</v>
          </cell>
          <cell r="M321">
            <v>2182</v>
          </cell>
          <cell r="AM321">
            <v>2</v>
          </cell>
          <cell r="AN321">
            <v>0.63</v>
          </cell>
          <cell r="AO321">
            <v>1</v>
          </cell>
          <cell r="AP321" t="str">
            <v>배전전공</v>
          </cell>
          <cell r="AQ321">
            <v>0.46</v>
          </cell>
          <cell r="AR321" t="str">
            <v>보통인부</v>
          </cell>
          <cell r="AS321">
            <v>0.17</v>
          </cell>
          <cell r="BB321" t="str">
            <v>전 5-37-2</v>
          </cell>
        </row>
        <row r="322">
          <cell r="A322">
            <v>301</v>
          </cell>
          <cell r="B322" t="str">
            <v>유도등</v>
          </cell>
          <cell r="C322" t="str">
            <v xml:space="preserve">통로 </v>
          </cell>
          <cell r="D322">
            <v>1</v>
          </cell>
          <cell r="E322" t="str">
            <v>EA</v>
          </cell>
          <cell r="F322">
            <v>50</v>
          </cell>
          <cell r="G322">
            <v>31493</v>
          </cell>
          <cell r="I322">
            <v>9605</v>
          </cell>
          <cell r="J322">
            <v>21600</v>
          </cell>
          <cell r="K322">
            <v>21600</v>
          </cell>
          <cell r="M322">
            <v>288</v>
          </cell>
          <cell r="AM322">
            <v>1</v>
          </cell>
          <cell r="AN322">
            <v>0.2</v>
          </cell>
          <cell r="AO322">
            <v>1</v>
          </cell>
          <cell r="AP322" t="str">
            <v>내선전공</v>
          </cell>
          <cell r="AQ322">
            <v>0.2</v>
          </cell>
          <cell r="BB322" t="str">
            <v>전 7-19</v>
          </cell>
        </row>
        <row r="323">
          <cell r="A323">
            <v>302</v>
          </cell>
          <cell r="B323" t="str">
            <v>유도등</v>
          </cell>
          <cell r="C323" t="str">
            <v>비상구 소</v>
          </cell>
          <cell r="D323">
            <v>1</v>
          </cell>
          <cell r="E323" t="str">
            <v>EA</v>
          </cell>
          <cell r="F323">
            <v>50</v>
          </cell>
          <cell r="G323">
            <v>29893</v>
          </cell>
          <cell r="I323">
            <v>9605</v>
          </cell>
          <cell r="J323">
            <v>20000</v>
          </cell>
          <cell r="K323">
            <v>20000</v>
          </cell>
          <cell r="M323">
            <v>288</v>
          </cell>
          <cell r="AM323">
            <v>1</v>
          </cell>
          <cell r="AN323">
            <v>0.2</v>
          </cell>
          <cell r="AO323">
            <v>1</v>
          </cell>
          <cell r="AP323" t="str">
            <v>내선전공</v>
          </cell>
          <cell r="AQ323">
            <v>0.2</v>
          </cell>
          <cell r="BB323" t="str">
            <v>전 7-19</v>
          </cell>
        </row>
        <row r="324">
          <cell r="A324">
            <v>303</v>
          </cell>
          <cell r="B324" t="str">
            <v>유도등</v>
          </cell>
          <cell r="C324" t="str">
            <v>비상구 중</v>
          </cell>
          <cell r="D324">
            <v>1</v>
          </cell>
          <cell r="E324" t="str">
            <v>EA</v>
          </cell>
          <cell r="F324">
            <v>50</v>
          </cell>
          <cell r="G324">
            <v>37893</v>
          </cell>
          <cell r="I324">
            <v>9605</v>
          </cell>
          <cell r="J324">
            <v>28000</v>
          </cell>
          <cell r="K324">
            <v>28000</v>
          </cell>
          <cell r="M324">
            <v>288</v>
          </cell>
          <cell r="AM324">
            <v>1</v>
          </cell>
          <cell r="AN324">
            <v>0.2</v>
          </cell>
          <cell r="AO324">
            <v>1</v>
          </cell>
          <cell r="AP324" t="str">
            <v>내선전공</v>
          </cell>
          <cell r="AQ324">
            <v>0.2</v>
          </cell>
          <cell r="BB324" t="str">
            <v>전 7-19</v>
          </cell>
        </row>
        <row r="325">
          <cell r="A325">
            <v>304</v>
          </cell>
          <cell r="B325" t="str">
            <v>감지기</v>
          </cell>
          <cell r="C325" t="str">
            <v xml:space="preserve">정온식 </v>
          </cell>
          <cell r="D325">
            <v>1</v>
          </cell>
          <cell r="E325" t="str">
            <v>EA</v>
          </cell>
          <cell r="F325">
            <v>50</v>
          </cell>
          <cell r="G325">
            <v>10030</v>
          </cell>
          <cell r="I325">
            <v>6243</v>
          </cell>
          <cell r="J325">
            <v>3600</v>
          </cell>
          <cell r="K325">
            <v>3600</v>
          </cell>
          <cell r="M325">
            <v>187</v>
          </cell>
          <cell r="AM325">
            <v>1</v>
          </cell>
          <cell r="AN325">
            <v>0.13</v>
          </cell>
          <cell r="AO325">
            <v>1</v>
          </cell>
          <cell r="AP325" t="str">
            <v>내선전공</v>
          </cell>
          <cell r="AQ325">
            <v>0.13</v>
          </cell>
          <cell r="BB325" t="str">
            <v>전 7-19</v>
          </cell>
        </row>
        <row r="326">
          <cell r="A326">
            <v>305</v>
          </cell>
          <cell r="B326" t="str">
            <v>감지기</v>
          </cell>
          <cell r="C326" t="str">
            <v xml:space="preserve">차동식 </v>
          </cell>
          <cell r="D326">
            <v>1</v>
          </cell>
          <cell r="E326" t="str">
            <v>EA</v>
          </cell>
          <cell r="F326">
            <v>50</v>
          </cell>
          <cell r="G326">
            <v>10430</v>
          </cell>
          <cell r="I326">
            <v>6243</v>
          </cell>
          <cell r="J326">
            <v>4000</v>
          </cell>
          <cell r="K326">
            <v>4000</v>
          </cell>
          <cell r="M326">
            <v>187</v>
          </cell>
          <cell r="AM326">
            <v>1</v>
          </cell>
          <cell r="AN326">
            <v>0.13</v>
          </cell>
          <cell r="AO326">
            <v>1</v>
          </cell>
          <cell r="AP326" t="str">
            <v>내선전공</v>
          </cell>
          <cell r="AQ326">
            <v>0.13</v>
          </cell>
          <cell r="BB326" t="str">
            <v>전 7-19</v>
          </cell>
        </row>
        <row r="327">
          <cell r="A327">
            <v>306</v>
          </cell>
          <cell r="B327" t="str">
            <v>감지기</v>
          </cell>
          <cell r="C327" t="str">
            <v xml:space="preserve">연기식 </v>
          </cell>
          <cell r="D327">
            <v>1</v>
          </cell>
          <cell r="E327" t="str">
            <v>EA</v>
          </cell>
          <cell r="F327">
            <v>50</v>
          </cell>
          <cell r="G327">
            <v>22430</v>
          </cell>
          <cell r="I327">
            <v>6243</v>
          </cell>
          <cell r="J327">
            <v>16000</v>
          </cell>
          <cell r="K327">
            <v>16000</v>
          </cell>
          <cell r="M327">
            <v>187</v>
          </cell>
          <cell r="AM327">
            <v>1</v>
          </cell>
          <cell r="AN327">
            <v>0.13</v>
          </cell>
          <cell r="AO327">
            <v>1</v>
          </cell>
          <cell r="AP327" t="str">
            <v>내선전공</v>
          </cell>
          <cell r="AQ327">
            <v>0.13</v>
          </cell>
          <cell r="BB327" t="str">
            <v>전 7-19</v>
          </cell>
        </row>
        <row r="328">
          <cell r="A328">
            <v>307</v>
          </cell>
          <cell r="B328" t="str">
            <v>화재수신반</v>
          </cell>
          <cell r="C328" t="str">
            <v>P-1 5CCT</v>
          </cell>
          <cell r="D328">
            <v>1</v>
          </cell>
          <cell r="E328" t="str">
            <v>EA</v>
          </cell>
          <cell r="F328">
            <v>50</v>
          </cell>
          <cell r="G328">
            <v>448813</v>
          </cell>
          <cell r="I328">
            <v>288168</v>
          </cell>
          <cell r="J328">
            <v>152000</v>
          </cell>
          <cell r="K328">
            <v>152000</v>
          </cell>
          <cell r="M328">
            <v>8645</v>
          </cell>
          <cell r="AM328">
            <v>1</v>
          </cell>
          <cell r="AN328">
            <v>6</v>
          </cell>
          <cell r="AO328">
            <v>1</v>
          </cell>
          <cell r="AP328" t="str">
            <v>내선전공</v>
          </cell>
          <cell r="AQ328">
            <v>6</v>
          </cell>
          <cell r="BB328" t="str">
            <v>전 7-19</v>
          </cell>
        </row>
        <row r="329">
          <cell r="A329">
            <v>308</v>
          </cell>
          <cell r="B329" t="str">
            <v>화재수신반</v>
          </cell>
          <cell r="C329" t="str">
            <v>P-1 10CCT</v>
          </cell>
          <cell r="D329">
            <v>1</v>
          </cell>
          <cell r="E329" t="str">
            <v>EA</v>
          </cell>
          <cell r="F329">
            <v>50</v>
          </cell>
          <cell r="G329">
            <v>613219</v>
          </cell>
          <cell r="I329">
            <v>432252</v>
          </cell>
          <cell r="J329">
            <v>168000</v>
          </cell>
          <cell r="K329">
            <v>168000</v>
          </cell>
          <cell r="M329">
            <v>12967</v>
          </cell>
          <cell r="AM329">
            <v>1</v>
          </cell>
          <cell r="AN329">
            <v>9</v>
          </cell>
          <cell r="AO329">
            <v>1</v>
          </cell>
          <cell r="AP329" t="str">
            <v>내선전공</v>
          </cell>
          <cell r="AQ329">
            <v>9</v>
          </cell>
          <cell r="BB329" t="str">
            <v>전 7-19</v>
          </cell>
        </row>
        <row r="330">
          <cell r="A330">
            <v>309</v>
          </cell>
          <cell r="B330" t="str">
            <v>화재수신반</v>
          </cell>
          <cell r="C330" t="str">
            <v>P-1 20CCT</v>
          </cell>
          <cell r="D330">
            <v>1</v>
          </cell>
          <cell r="E330" t="str">
            <v>EA</v>
          </cell>
          <cell r="F330">
            <v>50</v>
          </cell>
          <cell r="G330">
            <v>924826</v>
          </cell>
          <cell r="I330">
            <v>576336</v>
          </cell>
          <cell r="J330">
            <v>331200</v>
          </cell>
          <cell r="K330">
            <v>331200</v>
          </cell>
          <cell r="M330">
            <v>17290</v>
          </cell>
          <cell r="AM330">
            <v>1</v>
          </cell>
          <cell r="AN330">
            <v>12</v>
          </cell>
          <cell r="AO330">
            <v>1</v>
          </cell>
          <cell r="AP330" t="str">
            <v>내선전공</v>
          </cell>
          <cell r="AQ330">
            <v>12</v>
          </cell>
          <cell r="BB330" t="str">
            <v>전 7-19</v>
          </cell>
        </row>
        <row r="331">
          <cell r="A331">
            <v>310</v>
          </cell>
          <cell r="B331" t="str">
            <v>수동발신기</v>
          </cell>
          <cell r="C331" t="str">
            <v xml:space="preserve">P-1 </v>
          </cell>
          <cell r="D331">
            <v>1</v>
          </cell>
          <cell r="E331" t="str">
            <v>EA</v>
          </cell>
          <cell r="F331">
            <v>50</v>
          </cell>
          <cell r="G331">
            <v>102840</v>
          </cell>
          <cell r="I331">
            <v>14408</v>
          </cell>
          <cell r="J331">
            <v>88000</v>
          </cell>
          <cell r="K331">
            <v>88000</v>
          </cell>
          <cell r="M331">
            <v>432</v>
          </cell>
          <cell r="AM331">
            <v>1</v>
          </cell>
          <cell r="AN331">
            <v>0.3</v>
          </cell>
          <cell r="AO331">
            <v>1</v>
          </cell>
          <cell r="AP331" t="str">
            <v>내선전공</v>
          </cell>
          <cell r="AQ331">
            <v>0.3</v>
          </cell>
          <cell r="BB331" t="str">
            <v>전 7-19</v>
          </cell>
        </row>
        <row r="332">
          <cell r="A332">
            <v>311</v>
          </cell>
          <cell r="B332" t="str">
            <v>방송 AMP</v>
          </cell>
          <cell r="C332" t="str">
            <v xml:space="preserve">1680W </v>
          </cell>
          <cell r="D332">
            <v>1</v>
          </cell>
          <cell r="E332" t="str">
            <v>EA</v>
          </cell>
          <cell r="F332">
            <v>50</v>
          </cell>
          <cell r="G332">
            <v>5848853</v>
          </cell>
          <cell r="I332">
            <v>560052</v>
          </cell>
          <cell r="J332">
            <v>5272000</v>
          </cell>
          <cell r="K332">
            <v>5272000</v>
          </cell>
          <cell r="M332">
            <v>16801</v>
          </cell>
          <cell r="AM332">
            <v>1</v>
          </cell>
          <cell r="AN332">
            <v>9</v>
          </cell>
          <cell r="AO332">
            <v>1</v>
          </cell>
          <cell r="AP332" t="str">
            <v>통신내선공</v>
          </cell>
          <cell r="AQ332">
            <v>9</v>
          </cell>
        </row>
        <row r="333">
          <cell r="A333">
            <v>312</v>
          </cell>
          <cell r="B333" t="str">
            <v>NFB BOX</v>
          </cell>
          <cell r="C333" t="str">
            <v>1P 50/20 x1</v>
          </cell>
          <cell r="D333">
            <v>1</v>
          </cell>
          <cell r="E333" t="str">
            <v>EA</v>
          </cell>
          <cell r="F333">
            <v>50</v>
          </cell>
          <cell r="G333">
            <v>56328</v>
          </cell>
          <cell r="I333">
            <v>31698</v>
          </cell>
          <cell r="J333">
            <v>23680</v>
          </cell>
          <cell r="K333">
            <v>23680</v>
          </cell>
          <cell r="M333">
            <v>950</v>
          </cell>
          <cell r="AM333">
            <v>1</v>
          </cell>
          <cell r="AN333">
            <v>0.66</v>
          </cell>
          <cell r="AO333">
            <v>1</v>
          </cell>
          <cell r="AP333" t="str">
            <v>내선전공</v>
          </cell>
          <cell r="AQ333">
            <v>0.66</v>
          </cell>
          <cell r="BB333" t="str">
            <v>전 7-3</v>
          </cell>
        </row>
        <row r="334">
          <cell r="A334">
            <v>313</v>
          </cell>
          <cell r="B334" t="str">
            <v>NFB BOX</v>
          </cell>
          <cell r="C334" t="str">
            <v>1P 50/20 x2</v>
          </cell>
          <cell r="D334">
            <v>1</v>
          </cell>
          <cell r="E334" t="str">
            <v>EA</v>
          </cell>
          <cell r="F334">
            <v>50</v>
          </cell>
          <cell r="G334">
            <v>80888</v>
          </cell>
          <cell r="I334">
            <v>31698</v>
          </cell>
          <cell r="J334">
            <v>48240</v>
          </cell>
          <cell r="K334">
            <v>48240</v>
          </cell>
          <cell r="M334">
            <v>950</v>
          </cell>
          <cell r="AM334">
            <v>1</v>
          </cell>
          <cell r="AN334">
            <v>0.66</v>
          </cell>
          <cell r="AO334">
            <v>1</v>
          </cell>
          <cell r="AP334" t="str">
            <v>내선전공</v>
          </cell>
          <cell r="AQ334">
            <v>0.66</v>
          </cell>
          <cell r="BB334" t="str">
            <v>전 7-3</v>
          </cell>
        </row>
        <row r="335">
          <cell r="A335">
            <v>314</v>
          </cell>
          <cell r="B335" t="str">
            <v>NFB BOX</v>
          </cell>
          <cell r="C335" t="str">
            <v>1P 50/20 x3</v>
          </cell>
          <cell r="D335">
            <v>1</v>
          </cell>
          <cell r="E335" t="str">
            <v>EA</v>
          </cell>
          <cell r="F335">
            <v>50</v>
          </cell>
          <cell r="G335">
            <v>105528</v>
          </cell>
          <cell r="I335">
            <v>31698</v>
          </cell>
          <cell r="J335">
            <v>72880</v>
          </cell>
          <cell r="K335">
            <v>72880</v>
          </cell>
          <cell r="M335">
            <v>950</v>
          </cell>
          <cell r="AM335">
            <v>1</v>
          </cell>
          <cell r="AN335">
            <v>0.66</v>
          </cell>
          <cell r="AO335">
            <v>1</v>
          </cell>
          <cell r="AP335" t="str">
            <v>내선전공</v>
          </cell>
          <cell r="AQ335">
            <v>0.66</v>
          </cell>
          <cell r="BB335" t="str">
            <v>전 7-3</v>
          </cell>
        </row>
        <row r="336">
          <cell r="A336">
            <v>315</v>
          </cell>
          <cell r="B336" t="str">
            <v>콘크리트전주</v>
          </cell>
          <cell r="C336" t="str">
            <v xml:space="preserve">8m </v>
          </cell>
          <cell r="D336">
            <v>1</v>
          </cell>
          <cell r="E336" t="str">
            <v>본</v>
          </cell>
          <cell r="F336">
            <v>50</v>
          </cell>
          <cell r="G336">
            <v>357227</v>
          </cell>
          <cell r="I336">
            <v>302908</v>
          </cell>
          <cell r="J336">
            <v>45232</v>
          </cell>
          <cell r="K336">
            <v>45232</v>
          </cell>
          <cell r="M336">
            <v>9087</v>
          </cell>
          <cell r="AM336">
            <v>2</v>
          </cell>
          <cell r="AN336">
            <v>3.54</v>
          </cell>
          <cell r="AO336">
            <v>1</v>
          </cell>
          <cell r="AP336" t="str">
            <v>배전전공</v>
          </cell>
          <cell r="AQ336">
            <v>1.66</v>
          </cell>
          <cell r="AR336" t="str">
            <v>보통인부</v>
          </cell>
          <cell r="AS336">
            <v>1.88</v>
          </cell>
          <cell r="BB336" t="str">
            <v>전 5-14</v>
          </cell>
        </row>
        <row r="337">
          <cell r="A337">
            <v>316</v>
          </cell>
          <cell r="B337" t="str">
            <v>콘크리트전주</v>
          </cell>
          <cell r="C337" t="str">
            <v xml:space="preserve">10m </v>
          </cell>
          <cell r="D337">
            <v>1</v>
          </cell>
          <cell r="E337" t="str">
            <v>본</v>
          </cell>
          <cell r="F337">
            <v>50</v>
          </cell>
          <cell r="G337">
            <v>462581</v>
          </cell>
          <cell r="I337">
            <v>375493</v>
          </cell>
          <cell r="J337">
            <v>75824</v>
          </cell>
          <cell r="K337">
            <v>75824</v>
          </cell>
          <cell r="M337">
            <v>11264</v>
          </cell>
          <cell r="AM337">
            <v>2</v>
          </cell>
          <cell r="AN337">
            <v>4.5599999999999996</v>
          </cell>
          <cell r="AO337">
            <v>1</v>
          </cell>
          <cell r="AP337" t="str">
            <v>배전전공</v>
          </cell>
          <cell r="AQ337">
            <v>2.0099999999999998</v>
          </cell>
          <cell r="AR337" t="str">
            <v>보통인부</v>
          </cell>
          <cell r="AS337">
            <v>2.5499999999999998</v>
          </cell>
          <cell r="BB337" t="str">
            <v>전 5-14</v>
          </cell>
        </row>
        <row r="338">
          <cell r="A338">
            <v>317</v>
          </cell>
          <cell r="B338" t="str">
            <v>콘크리트전주</v>
          </cell>
          <cell r="C338" t="str">
            <v xml:space="preserve">12m </v>
          </cell>
          <cell r="D338">
            <v>1</v>
          </cell>
          <cell r="E338" t="str">
            <v>본</v>
          </cell>
          <cell r="F338">
            <v>50</v>
          </cell>
          <cell r="G338">
            <v>673216</v>
          </cell>
          <cell r="I338">
            <v>514261</v>
          </cell>
          <cell r="J338">
            <v>143528</v>
          </cell>
          <cell r="K338">
            <v>143528</v>
          </cell>
          <cell r="M338">
            <v>15427</v>
          </cell>
          <cell r="AM338">
            <v>2</v>
          </cell>
          <cell r="AN338">
            <v>5.8599999999999994</v>
          </cell>
          <cell r="AO338">
            <v>1</v>
          </cell>
          <cell r="AP338" t="str">
            <v>배전전공</v>
          </cell>
          <cell r="AQ338">
            <v>2.86</v>
          </cell>
          <cell r="AR338" t="str">
            <v>보통인부</v>
          </cell>
          <cell r="AS338">
            <v>3</v>
          </cell>
          <cell r="BB338" t="str">
            <v>전 5-14</v>
          </cell>
        </row>
        <row r="339">
          <cell r="A339">
            <v>318</v>
          </cell>
          <cell r="B339" t="str">
            <v>콘크리트전주</v>
          </cell>
          <cell r="C339" t="str">
            <v xml:space="preserve">14m </v>
          </cell>
          <cell r="D339">
            <v>1</v>
          </cell>
          <cell r="E339" t="str">
            <v>본</v>
          </cell>
          <cell r="F339">
            <v>50</v>
          </cell>
          <cell r="G339">
            <v>870731</v>
          </cell>
          <cell r="I339">
            <v>662100</v>
          </cell>
          <cell r="J339">
            <v>188768</v>
          </cell>
          <cell r="K339">
            <v>188768</v>
          </cell>
          <cell r="M339">
            <v>19863</v>
          </cell>
          <cell r="AM339">
            <v>2</v>
          </cell>
          <cell r="AN339">
            <v>7.84</v>
          </cell>
          <cell r="AO339">
            <v>1</v>
          </cell>
          <cell r="AP339" t="str">
            <v>배전전공</v>
          </cell>
          <cell r="AQ339">
            <v>3.6</v>
          </cell>
          <cell r="AR339" t="str">
            <v>보통인부</v>
          </cell>
          <cell r="AS339">
            <v>4.24</v>
          </cell>
          <cell r="BB339" t="str">
            <v>전 5-14</v>
          </cell>
        </row>
        <row r="340">
          <cell r="A340">
            <v>319</v>
          </cell>
          <cell r="B340" t="str">
            <v>완금</v>
          </cell>
          <cell r="C340" t="str">
            <v xml:space="preserve">75×6×900 </v>
          </cell>
          <cell r="D340">
            <v>1</v>
          </cell>
          <cell r="E340" t="str">
            <v>개</v>
          </cell>
          <cell r="F340">
            <v>50</v>
          </cell>
          <cell r="G340">
            <v>20141</v>
          </cell>
          <cell r="I340">
            <v>16041</v>
          </cell>
          <cell r="J340">
            <v>3619</v>
          </cell>
          <cell r="K340">
            <v>3619</v>
          </cell>
          <cell r="M340">
            <v>481</v>
          </cell>
          <cell r="AM340">
            <v>2</v>
          </cell>
          <cell r="AN340">
            <v>0.18</v>
          </cell>
          <cell r="AO340">
            <v>1</v>
          </cell>
          <cell r="AP340" t="str">
            <v>배전전공</v>
          </cell>
          <cell r="AQ340">
            <v>0.09</v>
          </cell>
          <cell r="AR340" t="str">
            <v>보통인부</v>
          </cell>
          <cell r="AS340">
            <v>0.09</v>
          </cell>
          <cell r="BB340" t="str">
            <v>전 5-16</v>
          </cell>
        </row>
        <row r="341">
          <cell r="A341">
            <v>320</v>
          </cell>
          <cell r="B341" t="str">
            <v>완금</v>
          </cell>
          <cell r="C341" t="str">
            <v xml:space="preserve">90×9×1800 </v>
          </cell>
          <cell r="D341">
            <v>1</v>
          </cell>
          <cell r="E341" t="str">
            <v>개</v>
          </cell>
          <cell r="F341">
            <v>50</v>
          </cell>
          <cell r="G341">
            <v>32758</v>
          </cell>
          <cell r="I341">
            <v>17824</v>
          </cell>
          <cell r="J341">
            <v>14400</v>
          </cell>
          <cell r="K341">
            <v>14400</v>
          </cell>
          <cell r="M341">
            <v>534</v>
          </cell>
          <cell r="AM341">
            <v>2</v>
          </cell>
          <cell r="AN341">
            <v>0.2</v>
          </cell>
          <cell r="AO341">
            <v>1</v>
          </cell>
          <cell r="AP341" t="str">
            <v>배전전공</v>
          </cell>
          <cell r="AQ341">
            <v>0.1</v>
          </cell>
          <cell r="AR341" t="str">
            <v>보통인부</v>
          </cell>
          <cell r="AS341">
            <v>0.1</v>
          </cell>
          <cell r="BB341" t="str">
            <v>전 5-16</v>
          </cell>
        </row>
        <row r="342">
          <cell r="A342">
            <v>321</v>
          </cell>
          <cell r="B342" t="str">
            <v>완금</v>
          </cell>
          <cell r="C342" t="str">
            <v xml:space="preserve">90×9×3200 </v>
          </cell>
          <cell r="D342">
            <v>1</v>
          </cell>
          <cell r="E342" t="str">
            <v>개</v>
          </cell>
          <cell r="F342">
            <v>50</v>
          </cell>
          <cell r="G342">
            <v>56891</v>
          </cell>
          <cell r="I342">
            <v>30302</v>
          </cell>
          <cell r="J342">
            <v>25680</v>
          </cell>
          <cell r="K342">
            <v>25680</v>
          </cell>
          <cell r="M342">
            <v>909</v>
          </cell>
          <cell r="AM342">
            <v>2</v>
          </cell>
          <cell r="AN342">
            <v>0.34</v>
          </cell>
          <cell r="AO342">
            <v>1</v>
          </cell>
          <cell r="AP342" t="str">
            <v>배전전공</v>
          </cell>
          <cell r="AQ342">
            <v>0.17</v>
          </cell>
          <cell r="AR342" t="str">
            <v>보통인부</v>
          </cell>
          <cell r="AS342">
            <v>0.17</v>
          </cell>
          <cell r="BB342" t="str">
            <v>전 5-16</v>
          </cell>
        </row>
        <row r="343">
          <cell r="A343">
            <v>322</v>
          </cell>
          <cell r="B343" t="str">
            <v>완금</v>
          </cell>
          <cell r="C343" t="str">
            <v xml:space="preserve">90×9×3400 </v>
          </cell>
          <cell r="D343">
            <v>1</v>
          </cell>
          <cell r="E343" t="str">
            <v>개</v>
          </cell>
          <cell r="F343">
            <v>50</v>
          </cell>
          <cell r="G343">
            <v>58491</v>
          </cell>
          <cell r="I343">
            <v>30302</v>
          </cell>
          <cell r="J343">
            <v>27280</v>
          </cell>
          <cell r="K343">
            <v>27280</v>
          </cell>
          <cell r="M343">
            <v>909</v>
          </cell>
          <cell r="AM343">
            <v>2</v>
          </cell>
          <cell r="AN343">
            <v>0.34</v>
          </cell>
          <cell r="AO343">
            <v>1</v>
          </cell>
          <cell r="AP343" t="str">
            <v>배전전공</v>
          </cell>
          <cell r="AQ343">
            <v>0.17</v>
          </cell>
          <cell r="AR343" t="str">
            <v>보통인부</v>
          </cell>
          <cell r="AS343">
            <v>0.17</v>
          </cell>
          <cell r="BB343" t="str">
            <v>전 5-16</v>
          </cell>
        </row>
        <row r="344">
          <cell r="A344">
            <v>323</v>
          </cell>
          <cell r="B344" t="str">
            <v>완금</v>
          </cell>
          <cell r="C344" t="str">
            <v xml:space="preserve">75×75×9×1400 </v>
          </cell>
          <cell r="D344">
            <v>1</v>
          </cell>
          <cell r="E344" t="str">
            <v>개</v>
          </cell>
          <cell r="F344">
            <v>50</v>
          </cell>
          <cell r="G344">
            <v>26470</v>
          </cell>
          <cell r="I344">
            <v>17824</v>
          </cell>
          <cell r="J344">
            <v>8112</v>
          </cell>
          <cell r="K344">
            <v>8112</v>
          </cell>
          <cell r="M344">
            <v>534</v>
          </cell>
          <cell r="AM344">
            <v>2</v>
          </cell>
          <cell r="AN344">
            <v>0.2</v>
          </cell>
          <cell r="AO344">
            <v>1</v>
          </cell>
          <cell r="AP344" t="str">
            <v>배전전공</v>
          </cell>
          <cell r="AQ344">
            <v>0.1</v>
          </cell>
          <cell r="AR344" t="str">
            <v>보통인부</v>
          </cell>
          <cell r="AS344">
            <v>0.1</v>
          </cell>
          <cell r="BB344" t="str">
            <v>전 5-16</v>
          </cell>
        </row>
        <row r="345">
          <cell r="A345">
            <v>324</v>
          </cell>
          <cell r="B345" t="str">
            <v>완금</v>
          </cell>
          <cell r="C345" t="str">
            <v xml:space="preserve">75×75×6×325 </v>
          </cell>
          <cell r="D345">
            <v>1</v>
          </cell>
          <cell r="E345" t="str">
            <v>개</v>
          </cell>
          <cell r="F345">
            <v>50</v>
          </cell>
          <cell r="G345">
            <v>30122</v>
          </cell>
          <cell r="I345">
            <v>16041</v>
          </cell>
          <cell r="J345">
            <v>13600</v>
          </cell>
          <cell r="K345">
            <v>13600</v>
          </cell>
          <cell r="M345">
            <v>481</v>
          </cell>
          <cell r="AM345">
            <v>2</v>
          </cell>
          <cell r="AN345">
            <v>0.18</v>
          </cell>
          <cell r="AO345">
            <v>1</v>
          </cell>
          <cell r="AP345" t="str">
            <v>배전전공</v>
          </cell>
          <cell r="AQ345">
            <v>0.09</v>
          </cell>
          <cell r="AR345" t="str">
            <v>보통인부</v>
          </cell>
          <cell r="AS345">
            <v>0.09</v>
          </cell>
          <cell r="BB345" t="str">
            <v>전 5-16</v>
          </cell>
        </row>
        <row r="346">
          <cell r="A346">
            <v>325</v>
          </cell>
          <cell r="B346" t="str">
            <v>완금</v>
          </cell>
          <cell r="C346" t="str">
            <v xml:space="preserve">90×90×9×2400 </v>
          </cell>
          <cell r="D346">
            <v>1</v>
          </cell>
          <cell r="E346" t="str">
            <v>개</v>
          </cell>
          <cell r="F346">
            <v>50</v>
          </cell>
          <cell r="G346">
            <v>43147</v>
          </cell>
          <cell r="I346">
            <v>23172</v>
          </cell>
          <cell r="J346">
            <v>19280</v>
          </cell>
          <cell r="K346">
            <v>19280</v>
          </cell>
          <cell r="M346">
            <v>695</v>
          </cell>
          <cell r="AM346">
            <v>2</v>
          </cell>
          <cell r="AN346">
            <v>0.26</v>
          </cell>
          <cell r="AO346">
            <v>1</v>
          </cell>
          <cell r="AP346" t="str">
            <v>배전전공</v>
          </cell>
          <cell r="AQ346">
            <v>0.13</v>
          </cell>
          <cell r="AR346" t="str">
            <v>보통인부</v>
          </cell>
          <cell r="AS346">
            <v>0.13</v>
          </cell>
          <cell r="BB346" t="str">
            <v>전 5-16</v>
          </cell>
        </row>
        <row r="347">
          <cell r="A347">
            <v>326</v>
          </cell>
          <cell r="B347" t="str">
            <v>현수애자</v>
          </cell>
          <cell r="C347" t="str">
            <v xml:space="preserve">190㎜ </v>
          </cell>
          <cell r="D347">
            <v>1</v>
          </cell>
          <cell r="E347" t="str">
            <v>개</v>
          </cell>
          <cell r="F347">
            <v>50</v>
          </cell>
          <cell r="G347">
            <v>20321</v>
          </cell>
          <cell r="I347">
            <v>11108</v>
          </cell>
          <cell r="J347">
            <v>8880</v>
          </cell>
          <cell r="K347">
            <v>8880</v>
          </cell>
          <cell r="M347">
            <v>333</v>
          </cell>
          <cell r="AM347">
            <v>2</v>
          </cell>
          <cell r="AN347">
            <v>0.115</v>
          </cell>
          <cell r="AO347">
            <v>1</v>
          </cell>
          <cell r="AP347" t="str">
            <v>배전전공</v>
          </cell>
          <cell r="AQ347">
            <v>6.5000000000000002E-2</v>
          </cell>
          <cell r="AR347" t="str">
            <v>보통인부</v>
          </cell>
          <cell r="AS347">
            <v>0.05</v>
          </cell>
          <cell r="BB347" t="str">
            <v>전 5-18</v>
          </cell>
        </row>
        <row r="348">
          <cell r="A348">
            <v>327</v>
          </cell>
          <cell r="B348" t="str">
            <v>현수애자</v>
          </cell>
          <cell r="C348" t="str">
            <v xml:space="preserve">254㎜ </v>
          </cell>
          <cell r="D348">
            <v>1</v>
          </cell>
          <cell r="E348" t="str">
            <v>개</v>
          </cell>
          <cell r="F348">
            <v>50</v>
          </cell>
          <cell r="G348">
            <v>29521</v>
          </cell>
          <cell r="I348">
            <v>11108</v>
          </cell>
          <cell r="J348">
            <v>18080</v>
          </cell>
          <cell r="K348">
            <v>18080</v>
          </cell>
          <cell r="M348">
            <v>333</v>
          </cell>
          <cell r="AM348">
            <v>2</v>
          </cell>
          <cell r="AN348">
            <v>0.115</v>
          </cell>
          <cell r="AO348">
            <v>1</v>
          </cell>
          <cell r="AP348" t="str">
            <v>배전전공</v>
          </cell>
          <cell r="AQ348">
            <v>6.5000000000000002E-2</v>
          </cell>
          <cell r="AR348" t="str">
            <v>보통인부</v>
          </cell>
          <cell r="AS348">
            <v>0.05</v>
          </cell>
          <cell r="BB348" t="str">
            <v>전 5-18</v>
          </cell>
        </row>
        <row r="349">
          <cell r="A349">
            <v>328</v>
          </cell>
          <cell r="B349" t="str">
            <v>랙크</v>
          </cell>
          <cell r="C349" t="str">
            <v xml:space="preserve">1선용 </v>
          </cell>
          <cell r="D349">
            <v>1</v>
          </cell>
          <cell r="E349" t="str">
            <v>개</v>
          </cell>
          <cell r="F349">
            <v>50</v>
          </cell>
          <cell r="G349">
            <v>18846</v>
          </cell>
          <cell r="I349">
            <v>18298</v>
          </cell>
          <cell r="J349">
            <v>0</v>
          </cell>
          <cell r="K349">
            <v>0</v>
          </cell>
          <cell r="M349">
            <v>548</v>
          </cell>
          <cell r="AM349">
            <v>1</v>
          </cell>
          <cell r="AN349">
            <v>0.125</v>
          </cell>
          <cell r="AO349">
            <v>1</v>
          </cell>
          <cell r="AP349" t="str">
            <v>배전전공</v>
          </cell>
          <cell r="AQ349">
            <v>0.125</v>
          </cell>
          <cell r="BB349" t="str">
            <v>전 5-18</v>
          </cell>
        </row>
        <row r="350">
          <cell r="A350">
            <v>329</v>
          </cell>
          <cell r="B350" t="str">
            <v>저압인류애자</v>
          </cell>
          <cell r="C350" t="str">
            <v xml:space="preserve">110×96 </v>
          </cell>
          <cell r="D350">
            <v>1</v>
          </cell>
          <cell r="E350" t="str">
            <v>개</v>
          </cell>
          <cell r="F350">
            <v>50</v>
          </cell>
          <cell r="G350">
            <v>6633</v>
          </cell>
          <cell r="I350">
            <v>6440</v>
          </cell>
          <cell r="J350">
            <v>0</v>
          </cell>
          <cell r="K350">
            <v>0</v>
          </cell>
          <cell r="M350">
            <v>193</v>
          </cell>
          <cell r="AM350">
            <v>1</v>
          </cell>
          <cell r="AN350">
            <v>4.3999999999999997E-2</v>
          </cell>
          <cell r="AO350">
            <v>1</v>
          </cell>
          <cell r="AP350" t="str">
            <v>배전전공</v>
          </cell>
          <cell r="AQ350">
            <v>4.3999999999999997E-2</v>
          </cell>
          <cell r="BB350" t="str">
            <v>전 5-18</v>
          </cell>
        </row>
        <row r="351">
          <cell r="A351">
            <v>330</v>
          </cell>
          <cell r="B351" t="str">
            <v>라인포스트애자</v>
          </cell>
          <cell r="C351" t="str">
            <v xml:space="preserve">23KV </v>
          </cell>
          <cell r="D351">
            <v>1</v>
          </cell>
          <cell r="E351" t="str">
            <v>개</v>
          </cell>
          <cell r="F351">
            <v>50</v>
          </cell>
          <cell r="G351">
            <v>6633</v>
          </cell>
          <cell r="I351">
            <v>6440</v>
          </cell>
          <cell r="J351">
            <v>0</v>
          </cell>
          <cell r="K351">
            <v>0</v>
          </cell>
          <cell r="M351">
            <v>193</v>
          </cell>
          <cell r="AM351">
            <v>1</v>
          </cell>
          <cell r="AN351">
            <v>4.3999999999999997E-2</v>
          </cell>
          <cell r="AO351">
            <v>1</v>
          </cell>
          <cell r="AP351" t="str">
            <v>배전전공</v>
          </cell>
          <cell r="AQ351">
            <v>4.3999999999999997E-2</v>
          </cell>
          <cell r="BB351" t="str">
            <v>전 5-18</v>
          </cell>
        </row>
        <row r="352">
          <cell r="A352">
            <v>331</v>
          </cell>
          <cell r="B352" t="str">
            <v>L·S</v>
          </cell>
          <cell r="C352" t="str">
            <v xml:space="preserve">25.8KV 3P 400A </v>
          </cell>
          <cell r="D352">
            <v>1</v>
          </cell>
          <cell r="E352" t="str">
            <v>대</v>
          </cell>
          <cell r="F352">
            <v>50</v>
          </cell>
          <cell r="G352">
            <v>1019731</v>
          </cell>
          <cell r="I352">
            <v>702652</v>
          </cell>
          <cell r="J352">
            <v>296000</v>
          </cell>
          <cell r="K352">
            <v>296000</v>
          </cell>
          <cell r="M352">
            <v>21079</v>
          </cell>
          <cell r="AM352">
            <v>1</v>
          </cell>
          <cell r="AN352">
            <v>4.8</v>
          </cell>
          <cell r="AO352">
            <v>1</v>
          </cell>
          <cell r="AP352" t="str">
            <v>배전전공</v>
          </cell>
          <cell r="AQ352">
            <v>4.8</v>
          </cell>
          <cell r="BB352" t="str">
            <v>전 5-29</v>
          </cell>
        </row>
        <row r="353">
          <cell r="A353">
            <v>332</v>
          </cell>
          <cell r="B353" t="str">
            <v>L·S</v>
          </cell>
          <cell r="C353" t="str">
            <v xml:space="preserve">25KV 3P 600A </v>
          </cell>
          <cell r="D353">
            <v>1</v>
          </cell>
          <cell r="E353" t="str">
            <v>대</v>
          </cell>
          <cell r="F353">
            <v>50</v>
          </cell>
          <cell r="G353">
            <v>753887</v>
          </cell>
          <cell r="I353">
            <v>731930</v>
          </cell>
          <cell r="J353">
            <v>0</v>
          </cell>
          <cell r="K353">
            <v>0</v>
          </cell>
          <cell r="M353">
            <v>21957</v>
          </cell>
          <cell r="AM353">
            <v>1</v>
          </cell>
          <cell r="AN353">
            <v>5</v>
          </cell>
          <cell r="AO353">
            <v>1</v>
          </cell>
          <cell r="AP353" t="str">
            <v>배전전공</v>
          </cell>
          <cell r="AQ353">
            <v>5</v>
          </cell>
          <cell r="BB353" t="str">
            <v>전 5-29</v>
          </cell>
        </row>
        <row r="354">
          <cell r="A354">
            <v>333</v>
          </cell>
          <cell r="B354" t="str">
            <v>ASS</v>
          </cell>
          <cell r="C354" t="str">
            <v xml:space="preserve">25.8KV 3P 200A </v>
          </cell>
          <cell r="D354">
            <v>1</v>
          </cell>
          <cell r="E354" t="str">
            <v>대</v>
          </cell>
          <cell r="F354">
            <v>50</v>
          </cell>
          <cell r="G354">
            <v>495718</v>
          </cell>
          <cell r="I354">
            <v>481280</v>
          </cell>
          <cell r="J354">
            <v>0</v>
          </cell>
          <cell r="K354">
            <v>0</v>
          </cell>
          <cell r="M354">
            <v>14438</v>
          </cell>
          <cell r="AM354">
            <v>2</v>
          </cell>
          <cell r="AN354">
            <v>5.4</v>
          </cell>
          <cell r="AO354">
            <v>1</v>
          </cell>
          <cell r="AP354" t="str">
            <v>배전전공</v>
          </cell>
          <cell r="AQ354">
            <v>2.7</v>
          </cell>
          <cell r="AR354" t="str">
            <v>보통인부</v>
          </cell>
          <cell r="AS354">
            <v>2.7</v>
          </cell>
          <cell r="BB354" t="str">
            <v>전 5-28</v>
          </cell>
        </row>
        <row r="355">
          <cell r="A355">
            <v>334</v>
          </cell>
          <cell r="B355" t="str">
            <v>P·F</v>
          </cell>
          <cell r="C355" t="str">
            <v xml:space="preserve">25.8KV  200A </v>
          </cell>
          <cell r="D355">
            <v>1</v>
          </cell>
          <cell r="E355" t="str">
            <v>개</v>
          </cell>
          <cell r="F355">
            <v>50</v>
          </cell>
          <cell r="G355">
            <v>42313</v>
          </cell>
          <cell r="I355">
            <v>41081</v>
          </cell>
          <cell r="J355">
            <v>0</v>
          </cell>
          <cell r="K355">
            <v>0</v>
          </cell>
          <cell r="M355">
            <v>1232</v>
          </cell>
          <cell r="AM355">
            <v>2</v>
          </cell>
          <cell r="AN355">
            <v>0.36</v>
          </cell>
          <cell r="AO355">
            <v>1</v>
          </cell>
          <cell r="AP355" t="str">
            <v>배전전공</v>
          </cell>
          <cell r="AQ355">
            <v>0.24</v>
          </cell>
          <cell r="AR355" t="str">
            <v>특별인부</v>
          </cell>
          <cell r="AS355">
            <v>0.12</v>
          </cell>
          <cell r="BB355" t="str">
            <v>전 5-27</v>
          </cell>
        </row>
        <row r="356">
          <cell r="A356">
            <v>335</v>
          </cell>
          <cell r="B356" t="str">
            <v>C·O·S</v>
          </cell>
          <cell r="C356" t="str">
            <v>25.8KV 100A</v>
          </cell>
          <cell r="D356">
            <v>1</v>
          </cell>
          <cell r="E356" t="str">
            <v>개</v>
          </cell>
          <cell r="F356">
            <v>50</v>
          </cell>
          <cell r="G356">
            <v>79913</v>
          </cell>
          <cell r="I356">
            <v>41081</v>
          </cell>
          <cell r="J356">
            <v>37600</v>
          </cell>
          <cell r="K356">
            <v>37600</v>
          </cell>
          <cell r="M356">
            <v>1232</v>
          </cell>
          <cell r="AM356">
            <v>2</v>
          </cell>
          <cell r="AN356">
            <v>0.36</v>
          </cell>
          <cell r="AO356">
            <v>1</v>
          </cell>
          <cell r="AP356" t="str">
            <v>배전전공</v>
          </cell>
          <cell r="AQ356">
            <v>0.24</v>
          </cell>
          <cell r="AR356" t="str">
            <v>특별인부</v>
          </cell>
          <cell r="AS356">
            <v>0.12</v>
          </cell>
          <cell r="BB356" t="str">
            <v>전 5-27</v>
          </cell>
        </row>
        <row r="357">
          <cell r="A357">
            <v>336</v>
          </cell>
          <cell r="B357" t="str">
            <v>L·A</v>
          </cell>
          <cell r="C357" t="str">
            <v xml:space="preserve">18KV </v>
          </cell>
          <cell r="D357">
            <v>1</v>
          </cell>
          <cell r="E357" t="str">
            <v>개</v>
          </cell>
          <cell r="F357">
            <v>50</v>
          </cell>
          <cell r="G357">
            <v>180185</v>
          </cell>
          <cell r="I357">
            <v>35132</v>
          </cell>
          <cell r="J357">
            <v>144000</v>
          </cell>
          <cell r="K357">
            <v>144000</v>
          </cell>
          <cell r="M357">
            <v>1053</v>
          </cell>
          <cell r="AM357">
            <v>1</v>
          </cell>
          <cell r="AN357">
            <v>0.24</v>
          </cell>
          <cell r="AO357">
            <v>1</v>
          </cell>
          <cell r="AP357" t="str">
            <v>배전전공</v>
          </cell>
          <cell r="AQ357">
            <v>0.24</v>
          </cell>
          <cell r="BB357" t="str">
            <v>전 5-31</v>
          </cell>
        </row>
        <row r="358">
          <cell r="A358">
            <v>337</v>
          </cell>
          <cell r="B358" t="str">
            <v>MOF</v>
          </cell>
          <cell r="C358" t="str">
            <v xml:space="preserve"> </v>
          </cell>
          <cell r="D358">
            <v>1</v>
          </cell>
          <cell r="E358" t="str">
            <v>대</v>
          </cell>
          <cell r="F358">
            <v>50</v>
          </cell>
          <cell r="G358">
            <v>738937</v>
          </cell>
          <cell r="I358">
            <v>96056</v>
          </cell>
          <cell r="J358">
            <v>640000</v>
          </cell>
          <cell r="K358">
            <v>640000</v>
          </cell>
          <cell r="M358">
            <v>2881</v>
          </cell>
          <cell r="AM358">
            <v>1</v>
          </cell>
          <cell r="AN358">
            <v>2</v>
          </cell>
          <cell r="AO358">
            <v>1</v>
          </cell>
          <cell r="AP358" t="str">
            <v>내선전공</v>
          </cell>
          <cell r="AQ358">
            <v>2</v>
          </cell>
          <cell r="BB358" t="str">
            <v>전 7-13</v>
          </cell>
        </row>
        <row r="359">
          <cell r="A359">
            <v>338</v>
          </cell>
          <cell r="B359" t="str">
            <v>계기함</v>
          </cell>
          <cell r="C359" t="str">
            <v xml:space="preserve">D.M 용 </v>
          </cell>
          <cell r="D359">
            <v>1</v>
          </cell>
          <cell r="E359" t="str">
            <v>대</v>
          </cell>
          <cell r="F359">
            <v>50</v>
          </cell>
          <cell r="G359">
            <v>54840</v>
          </cell>
          <cell r="I359">
            <v>14408</v>
          </cell>
          <cell r="J359">
            <v>40000</v>
          </cell>
          <cell r="K359">
            <v>40000</v>
          </cell>
          <cell r="M359">
            <v>432</v>
          </cell>
          <cell r="AM359">
            <v>1</v>
          </cell>
          <cell r="AN359">
            <v>0.3</v>
          </cell>
          <cell r="AO359">
            <v>1</v>
          </cell>
          <cell r="AP359" t="str">
            <v>내선전공</v>
          </cell>
          <cell r="AQ359">
            <v>0.3</v>
          </cell>
          <cell r="BB359" t="str">
            <v>전 7-13</v>
          </cell>
        </row>
        <row r="360">
          <cell r="A360">
            <v>339</v>
          </cell>
          <cell r="B360" t="str">
            <v>전력용변압기</v>
          </cell>
          <cell r="C360" t="str">
            <v>21800/220V 1φ150KVA</v>
          </cell>
          <cell r="D360">
            <v>1</v>
          </cell>
          <cell r="E360" t="str">
            <v>대</v>
          </cell>
          <cell r="F360">
            <v>50</v>
          </cell>
          <cell r="G360">
            <v>2823837</v>
          </cell>
          <cell r="I360">
            <v>784308</v>
          </cell>
          <cell r="J360">
            <v>2016000</v>
          </cell>
          <cell r="K360">
            <v>2016000</v>
          </cell>
          <cell r="M360">
            <v>23529</v>
          </cell>
          <cell r="AM360">
            <v>2</v>
          </cell>
          <cell r="AN360">
            <v>8.8000000000000007</v>
          </cell>
          <cell r="AO360">
            <v>1</v>
          </cell>
          <cell r="AP360" t="str">
            <v>배전전공</v>
          </cell>
          <cell r="AQ360">
            <v>4.4000000000000004</v>
          </cell>
          <cell r="AR360" t="str">
            <v>보통인부</v>
          </cell>
          <cell r="AS360">
            <v>4.4000000000000004</v>
          </cell>
          <cell r="BB360" t="str">
            <v>전 5-26</v>
          </cell>
        </row>
        <row r="361">
          <cell r="A361">
            <v>340</v>
          </cell>
          <cell r="B361" t="str">
            <v>콘덴서</v>
          </cell>
          <cell r="C361" t="str">
            <v>380V 20KVA</v>
          </cell>
          <cell r="D361">
            <v>1</v>
          </cell>
          <cell r="E361" t="str">
            <v>개</v>
          </cell>
          <cell r="F361">
            <v>50</v>
          </cell>
          <cell r="G361">
            <v>153232</v>
          </cell>
          <cell r="I361">
            <v>43915</v>
          </cell>
          <cell r="J361">
            <v>108000</v>
          </cell>
          <cell r="K361">
            <v>108000</v>
          </cell>
          <cell r="M361">
            <v>1317</v>
          </cell>
          <cell r="AM361">
            <v>1</v>
          </cell>
          <cell r="AN361">
            <v>0.3</v>
          </cell>
          <cell r="AO361">
            <v>1</v>
          </cell>
          <cell r="AP361" t="str">
            <v>배전전공</v>
          </cell>
          <cell r="AQ361">
            <v>0.3</v>
          </cell>
          <cell r="BB361" t="str">
            <v>전 5-30</v>
          </cell>
        </row>
        <row r="362">
          <cell r="A362">
            <v>341</v>
          </cell>
          <cell r="B362" t="str">
            <v>NFB</v>
          </cell>
          <cell r="C362" t="str">
            <v>3P 50AF</v>
          </cell>
          <cell r="D362">
            <v>1</v>
          </cell>
          <cell r="E362" t="str">
            <v>개</v>
          </cell>
          <cell r="F362">
            <v>50</v>
          </cell>
          <cell r="G362">
            <v>30941</v>
          </cell>
          <cell r="I362">
            <v>12487</v>
          </cell>
          <cell r="J362">
            <v>18080</v>
          </cell>
          <cell r="K362">
            <v>18080</v>
          </cell>
          <cell r="M362">
            <v>374</v>
          </cell>
          <cell r="AM362">
            <v>1</v>
          </cell>
          <cell r="AN362">
            <v>0.26</v>
          </cell>
          <cell r="AO362">
            <v>1</v>
          </cell>
          <cell r="AP362" t="str">
            <v>내선전공</v>
          </cell>
          <cell r="AQ362">
            <v>0.26</v>
          </cell>
          <cell r="BB362" t="str">
            <v>전 7-12</v>
          </cell>
        </row>
        <row r="363">
          <cell r="A363">
            <v>342</v>
          </cell>
          <cell r="B363" t="str">
            <v>변압기 가대</v>
          </cell>
          <cell r="C363" t="str">
            <v xml:space="preserve">H형 </v>
          </cell>
          <cell r="D363">
            <v>1</v>
          </cell>
          <cell r="E363" t="str">
            <v>조</v>
          </cell>
          <cell r="F363">
            <v>50</v>
          </cell>
          <cell r="G363">
            <v>559978</v>
          </cell>
          <cell r="I363">
            <v>543668</v>
          </cell>
          <cell r="J363">
            <v>0</v>
          </cell>
          <cell r="K363">
            <v>0</v>
          </cell>
          <cell r="M363">
            <v>16310</v>
          </cell>
          <cell r="AM363">
            <v>2</v>
          </cell>
          <cell r="AN363">
            <v>6.1</v>
          </cell>
          <cell r="AO363">
            <v>1</v>
          </cell>
          <cell r="AP363" t="str">
            <v>배전전공</v>
          </cell>
          <cell r="AQ363">
            <v>3.05</v>
          </cell>
          <cell r="AR363" t="str">
            <v>보통인부</v>
          </cell>
          <cell r="AS363">
            <v>3.05</v>
          </cell>
          <cell r="BB363" t="str">
            <v>전 5-23</v>
          </cell>
        </row>
        <row r="364">
          <cell r="A364">
            <v>343</v>
          </cell>
          <cell r="B364" t="str">
            <v>MLSS METER</v>
          </cell>
          <cell r="C364" t="str">
            <v xml:space="preserve">침적형 </v>
          </cell>
          <cell r="D364">
            <v>1</v>
          </cell>
          <cell r="E364" t="str">
            <v>EA</v>
          </cell>
          <cell r="F364">
            <v>50</v>
          </cell>
          <cell r="G364">
            <v>7702157</v>
          </cell>
          <cell r="I364">
            <v>21512</v>
          </cell>
          <cell r="J364">
            <v>7680000</v>
          </cell>
          <cell r="K364">
            <v>7680000</v>
          </cell>
          <cell r="M364">
            <v>645</v>
          </cell>
          <cell r="AM364">
            <v>1</v>
          </cell>
          <cell r="AN364">
            <v>0.4</v>
          </cell>
          <cell r="AO364">
            <v>1</v>
          </cell>
          <cell r="AP364" t="str">
            <v>계장공</v>
          </cell>
          <cell r="AQ364">
            <v>0.4</v>
          </cell>
          <cell r="BB364" t="str">
            <v>전 4-2</v>
          </cell>
        </row>
        <row r="365">
          <cell r="A365">
            <v>344</v>
          </cell>
          <cell r="B365" t="str">
            <v>DO METER</v>
          </cell>
          <cell r="C365" t="str">
            <v xml:space="preserve">침적형 </v>
          </cell>
          <cell r="D365">
            <v>1</v>
          </cell>
          <cell r="E365" t="str">
            <v>EA</v>
          </cell>
          <cell r="F365">
            <v>50</v>
          </cell>
          <cell r="G365">
            <v>3910157</v>
          </cell>
          <cell r="I365">
            <v>21512</v>
          </cell>
          <cell r="J365">
            <v>3888000</v>
          </cell>
          <cell r="K365">
            <v>3888000</v>
          </cell>
          <cell r="M365">
            <v>645</v>
          </cell>
          <cell r="AM365">
            <v>1</v>
          </cell>
          <cell r="AN365">
            <v>0.4</v>
          </cell>
          <cell r="AO365">
            <v>1</v>
          </cell>
          <cell r="AP365" t="str">
            <v>계장공</v>
          </cell>
          <cell r="AQ365">
            <v>0.4</v>
          </cell>
          <cell r="BB365" t="str">
            <v>전 4-2</v>
          </cell>
        </row>
        <row r="366">
          <cell r="A366">
            <v>345</v>
          </cell>
          <cell r="B366" t="str">
            <v>FLOW TRANSMITTER</v>
          </cell>
          <cell r="C366" t="str">
            <v xml:space="preserve">전자 D100 </v>
          </cell>
          <cell r="D366">
            <v>1</v>
          </cell>
          <cell r="E366" t="str">
            <v>EA</v>
          </cell>
          <cell r="F366">
            <v>50</v>
          </cell>
          <cell r="G366">
            <v>3773848</v>
          </cell>
          <cell r="I366">
            <v>13445</v>
          </cell>
          <cell r="J366">
            <v>3760000</v>
          </cell>
          <cell r="K366">
            <v>3760000</v>
          </cell>
          <cell r="M366">
            <v>403</v>
          </cell>
          <cell r="AM366">
            <v>1</v>
          </cell>
          <cell r="AN366">
            <v>0.25</v>
          </cell>
          <cell r="AO366">
            <v>1</v>
          </cell>
          <cell r="AP366" t="str">
            <v>계장공</v>
          </cell>
          <cell r="AQ366">
            <v>0.25</v>
          </cell>
          <cell r="BB366" t="str">
            <v>전 4-2</v>
          </cell>
        </row>
        <row r="367">
          <cell r="A367">
            <v>346</v>
          </cell>
          <cell r="B367" t="str">
            <v>FLOW TRANSMITTER</v>
          </cell>
          <cell r="C367" t="str">
            <v xml:space="preserve">PARSHALL FLUME </v>
          </cell>
          <cell r="D367">
            <v>1</v>
          </cell>
          <cell r="E367" t="str">
            <v>EA</v>
          </cell>
          <cell r="F367">
            <v>50</v>
          </cell>
          <cell r="G367">
            <v>6973848</v>
          </cell>
          <cell r="I367">
            <v>13445</v>
          </cell>
          <cell r="J367">
            <v>6960000</v>
          </cell>
          <cell r="K367">
            <v>6960000</v>
          </cell>
          <cell r="M367">
            <v>403</v>
          </cell>
          <cell r="AM367">
            <v>1</v>
          </cell>
          <cell r="AN367">
            <v>0.25</v>
          </cell>
          <cell r="AO367">
            <v>1</v>
          </cell>
          <cell r="AP367" t="str">
            <v>계장공</v>
          </cell>
          <cell r="AQ367">
            <v>0.25</v>
          </cell>
          <cell r="BB367" t="str">
            <v>전 4-2</v>
          </cell>
        </row>
        <row r="368">
          <cell r="A368">
            <v>347</v>
          </cell>
          <cell r="B368" t="str">
            <v>LEVEL TRANSMITTER</v>
          </cell>
          <cell r="C368" t="str">
            <v xml:space="preserve">정전용량식 </v>
          </cell>
          <cell r="D368">
            <v>1</v>
          </cell>
          <cell r="E368" t="str">
            <v>EA</v>
          </cell>
          <cell r="F368">
            <v>50</v>
          </cell>
          <cell r="G368">
            <v>2013848</v>
          </cell>
          <cell r="I368">
            <v>13445</v>
          </cell>
          <cell r="J368">
            <v>2000000</v>
          </cell>
          <cell r="K368">
            <v>2000000</v>
          </cell>
          <cell r="M368">
            <v>403</v>
          </cell>
          <cell r="AM368">
            <v>1</v>
          </cell>
          <cell r="AN368">
            <v>0.25</v>
          </cell>
          <cell r="AO368">
            <v>1</v>
          </cell>
          <cell r="AP368" t="str">
            <v>계장공</v>
          </cell>
          <cell r="AQ368">
            <v>0.25</v>
          </cell>
          <cell r="BB368" t="str">
            <v>전 4-2</v>
          </cell>
        </row>
        <row r="369">
          <cell r="A369">
            <v>348</v>
          </cell>
          <cell r="B369" t="str">
            <v>LEVEL TRANSMITTER</v>
          </cell>
          <cell r="C369" t="str">
            <v xml:space="preserve">ULTRASONIC </v>
          </cell>
          <cell r="D369">
            <v>1</v>
          </cell>
          <cell r="E369" t="str">
            <v>EA</v>
          </cell>
          <cell r="F369">
            <v>50</v>
          </cell>
          <cell r="G369">
            <v>3213848</v>
          </cell>
          <cell r="I369">
            <v>13445</v>
          </cell>
          <cell r="J369">
            <v>3200000</v>
          </cell>
          <cell r="K369">
            <v>3200000</v>
          </cell>
          <cell r="M369">
            <v>403</v>
          </cell>
          <cell r="AM369">
            <v>1</v>
          </cell>
          <cell r="AN369">
            <v>0.25</v>
          </cell>
          <cell r="AO369">
            <v>1</v>
          </cell>
          <cell r="AP369" t="str">
            <v>계장공</v>
          </cell>
          <cell r="AQ369">
            <v>0.25</v>
          </cell>
          <cell r="BB369" t="str">
            <v>전 4-2</v>
          </cell>
        </row>
        <row r="370">
          <cell r="A370">
            <v>349</v>
          </cell>
          <cell r="B370" t="str">
            <v>LEVEL SWITCH</v>
          </cell>
          <cell r="C370" t="str">
            <v xml:space="preserve">오뚜기식 </v>
          </cell>
          <cell r="D370">
            <v>1</v>
          </cell>
          <cell r="E370" t="str">
            <v>EA</v>
          </cell>
          <cell r="F370">
            <v>50</v>
          </cell>
          <cell r="G370">
            <v>332186</v>
          </cell>
          <cell r="I370">
            <v>11832</v>
          </cell>
          <cell r="J370">
            <v>320000</v>
          </cell>
          <cell r="K370">
            <v>320000</v>
          </cell>
          <cell r="M370">
            <v>354</v>
          </cell>
          <cell r="AM370">
            <v>1</v>
          </cell>
          <cell r="AN370">
            <v>0.22</v>
          </cell>
          <cell r="AO370">
            <v>1</v>
          </cell>
          <cell r="AP370" t="str">
            <v>계장공</v>
          </cell>
          <cell r="AQ370">
            <v>0.22</v>
          </cell>
          <cell r="BB370" t="str">
            <v>전 4-2</v>
          </cell>
        </row>
        <row r="371">
          <cell r="A371">
            <v>350</v>
          </cell>
          <cell r="B371" t="str">
            <v>LEVEL SWITCH</v>
          </cell>
          <cell r="C371" t="str">
            <v xml:space="preserve">VIBLATION </v>
          </cell>
          <cell r="D371">
            <v>1</v>
          </cell>
          <cell r="E371" t="str">
            <v>EA</v>
          </cell>
          <cell r="F371">
            <v>50</v>
          </cell>
          <cell r="G371">
            <v>676186</v>
          </cell>
          <cell r="I371">
            <v>11832</v>
          </cell>
          <cell r="J371">
            <v>664000</v>
          </cell>
          <cell r="K371">
            <v>664000</v>
          </cell>
          <cell r="M371">
            <v>354</v>
          </cell>
          <cell r="AM371">
            <v>1</v>
          </cell>
          <cell r="AN371">
            <v>0.22</v>
          </cell>
          <cell r="AO371">
            <v>1</v>
          </cell>
          <cell r="AP371" t="str">
            <v>계장공</v>
          </cell>
          <cell r="AQ371">
            <v>0.22</v>
          </cell>
          <cell r="BB371" t="str">
            <v>전 4-2</v>
          </cell>
        </row>
        <row r="372">
          <cell r="A372">
            <v>351</v>
          </cell>
          <cell r="B372" t="str">
            <v>INDICATOR</v>
          </cell>
          <cell r="C372" t="str">
            <v xml:space="preserve"> </v>
          </cell>
          <cell r="D372">
            <v>1</v>
          </cell>
          <cell r="E372" t="str">
            <v>EA</v>
          </cell>
          <cell r="F372">
            <v>50</v>
          </cell>
          <cell r="G372">
            <v>136618</v>
          </cell>
          <cell r="I372">
            <v>16134</v>
          </cell>
          <cell r="J372">
            <v>120000</v>
          </cell>
          <cell r="K372">
            <v>120000</v>
          </cell>
          <cell r="M372">
            <v>484</v>
          </cell>
          <cell r="AM372">
            <v>1</v>
          </cell>
          <cell r="AN372">
            <v>0.3</v>
          </cell>
          <cell r="AO372">
            <v>1</v>
          </cell>
          <cell r="AP372" t="str">
            <v>계장공</v>
          </cell>
          <cell r="AQ372">
            <v>0.3</v>
          </cell>
          <cell r="BB372" t="str">
            <v>전 4-2</v>
          </cell>
        </row>
        <row r="373">
          <cell r="A373">
            <v>352</v>
          </cell>
          <cell r="B373" t="str">
            <v>INTEGRATOR</v>
          </cell>
          <cell r="C373" t="str">
            <v xml:space="preserve"> </v>
          </cell>
          <cell r="D373">
            <v>1</v>
          </cell>
          <cell r="E373" t="str">
            <v>EA</v>
          </cell>
          <cell r="F373">
            <v>50</v>
          </cell>
          <cell r="G373">
            <v>360618</v>
          </cell>
          <cell r="I373">
            <v>16134</v>
          </cell>
          <cell r="J373">
            <v>344000</v>
          </cell>
          <cell r="K373">
            <v>344000</v>
          </cell>
          <cell r="M373">
            <v>484</v>
          </cell>
          <cell r="AM373">
            <v>1</v>
          </cell>
          <cell r="AN373">
            <v>0.3</v>
          </cell>
          <cell r="AO373">
            <v>1</v>
          </cell>
          <cell r="AP373" t="str">
            <v>계장공</v>
          </cell>
          <cell r="AQ373">
            <v>0.3</v>
          </cell>
          <cell r="BB373" t="str">
            <v>전 4-2</v>
          </cell>
        </row>
        <row r="374">
          <cell r="A374">
            <v>353</v>
          </cell>
          <cell r="B374" t="str">
            <v>DISTRIBUTOR</v>
          </cell>
          <cell r="C374" t="str">
            <v xml:space="preserve"> </v>
          </cell>
          <cell r="D374">
            <v>1</v>
          </cell>
          <cell r="E374" t="str">
            <v>EA</v>
          </cell>
          <cell r="F374">
            <v>50</v>
          </cell>
          <cell r="G374">
            <v>176618</v>
          </cell>
          <cell r="I374">
            <v>16134</v>
          </cell>
          <cell r="J374">
            <v>160000</v>
          </cell>
          <cell r="K374">
            <v>160000</v>
          </cell>
          <cell r="M374">
            <v>484</v>
          </cell>
          <cell r="AM374">
            <v>1</v>
          </cell>
          <cell r="AN374">
            <v>0.3</v>
          </cell>
          <cell r="AO374">
            <v>1</v>
          </cell>
          <cell r="AP374" t="str">
            <v>계장공</v>
          </cell>
          <cell r="AQ374">
            <v>0.3</v>
          </cell>
          <cell r="BB374" t="str">
            <v>전 4-2</v>
          </cell>
        </row>
        <row r="375">
          <cell r="A375">
            <v>354</v>
          </cell>
          <cell r="B375" t="str">
            <v>현장계기 BOX</v>
          </cell>
          <cell r="C375" t="str">
            <v xml:space="preserve"> </v>
          </cell>
          <cell r="D375">
            <v>1</v>
          </cell>
          <cell r="E375" t="str">
            <v>EA</v>
          </cell>
          <cell r="F375">
            <v>50</v>
          </cell>
          <cell r="G375">
            <v>774386</v>
          </cell>
          <cell r="I375">
            <v>441152</v>
          </cell>
          <cell r="J375">
            <v>320000</v>
          </cell>
          <cell r="K375">
            <v>320000</v>
          </cell>
          <cell r="M375">
            <v>13234</v>
          </cell>
          <cell r="AM375">
            <v>2</v>
          </cell>
          <cell r="AN375">
            <v>9.8000000000000007</v>
          </cell>
          <cell r="AO375">
            <v>1</v>
          </cell>
          <cell r="AP375" t="str">
            <v>계장공</v>
          </cell>
          <cell r="AQ375">
            <v>5.88</v>
          </cell>
          <cell r="AR375" t="str">
            <v>보통인부</v>
          </cell>
          <cell r="AS375">
            <v>3.92</v>
          </cell>
          <cell r="BB375" t="str">
            <v>전 4-1</v>
          </cell>
        </row>
        <row r="376">
          <cell r="A376">
            <v>355</v>
          </cell>
          <cell r="B376" t="str">
            <v>특고반 설치</v>
          </cell>
          <cell r="C376" t="str">
            <v xml:space="preserve">HV-1-5 </v>
          </cell>
          <cell r="D376">
            <v>1</v>
          </cell>
          <cell r="E376" t="str">
            <v>면</v>
          </cell>
          <cell r="F376">
            <v>50</v>
          </cell>
          <cell r="G376">
            <v>964590</v>
          </cell>
          <cell r="I376">
            <v>936496</v>
          </cell>
          <cell r="J376">
            <v>0</v>
          </cell>
          <cell r="K376">
            <v>0</v>
          </cell>
          <cell r="M376">
            <v>28094</v>
          </cell>
          <cell r="AM376">
            <v>3</v>
          </cell>
          <cell r="AN376">
            <v>18</v>
          </cell>
          <cell r="AO376">
            <v>1</v>
          </cell>
          <cell r="AP376" t="str">
            <v>프랜트전공</v>
          </cell>
          <cell r="AQ376">
            <v>7.4</v>
          </cell>
          <cell r="AR376" t="str">
            <v>보통인부</v>
          </cell>
          <cell r="AS376">
            <v>5.3</v>
          </cell>
          <cell r="AT376" t="str">
            <v>비계공</v>
          </cell>
          <cell r="AU376">
            <v>5.3</v>
          </cell>
          <cell r="BB376" t="str">
            <v>전 5-64</v>
          </cell>
        </row>
        <row r="377">
          <cell r="A377">
            <v>356</v>
          </cell>
          <cell r="B377" t="str">
            <v>TR반 설치</v>
          </cell>
          <cell r="C377" t="str">
            <v xml:space="preserve">TR </v>
          </cell>
          <cell r="D377">
            <v>1</v>
          </cell>
          <cell r="E377" t="str">
            <v>면</v>
          </cell>
          <cell r="F377">
            <v>50</v>
          </cell>
          <cell r="G377">
            <v>1211687</v>
          </cell>
          <cell r="I377">
            <v>1176396</v>
          </cell>
          <cell r="J377">
            <v>0</v>
          </cell>
          <cell r="K377">
            <v>0</v>
          </cell>
          <cell r="M377">
            <v>35291</v>
          </cell>
          <cell r="AM377">
            <v>3</v>
          </cell>
          <cell r="AN377">
            <v>22.6</v>
          </cell>
          <cell r="AO377">
            <v>1</v>
          </cell>
          <cell r="AP377" t="str">
            <v>프랜트전공</v>
          </cell>
          <cell r="AQ377">
            <v>9.4</v>
          </cell>
          <cell r="AR377" t="str">
            <v>보통인부</v>
          </cell>
          <cell r="AS377">
            <v>6.6</v>
          </cell>
          <cell r="AT377" t="str">
            <v>비계공</v>
          </cell>
          <cell r="AU377">
            <v>6.6</v>
          </cell>
          <cell r="BB377" t="str">
            <v>전 5-64</v>
          </cell>
        </row>
        <row r="378">
          <cell r="A378">
            <v>357</v>
          </cell>
          <cell r="B378" t="str">
            <v>저압반 설치</v>
          </cell>
          <cell r="C378" t="str">
            <v xml:space="preserve">LV-1,2 </v>
          </cell>
          <cell r="D378">
            <v>1</v>
          </cell>
          <cell r="E378" t="str">
            <v>면</v>
          </cell>
          <cell r="F378">
            <v>50</v>
          </cell>
          <cell r="G378">
            <v>379717</v>
          </cell>
          <cell r="I378">
            <v>368658</v>
          </cell>
          <cell r="J378">
            <v>0</v>
          </cell>
          <cell r="K378">
            <v>0</v>
          </cell>
          <cell r="M378">
            <v>11059</v>
          </cell>
          <cell r="AM378">
            <v>3</v>
          </cell>
          <cell r="AN378">
            <v>7.3999999999999995</v>
          </cell>
          <cell r="AO378">
            <v>1</v>
          </cell>
          <cell r="AP378" t="str">
            <v>프랜트전공</v>
          </cell>
          <cell r="AQ378">
            <v>3.7</v>
          </cell>
          <cell r="AR378" t="str">
            <v>보통인부</v>
          </cell>
          <cell r="AS378">
            <v>2.4</v>
          </cell>
          <cell r="AT378" t="str">
            <v>비계공</v>
          </cell>
          <cell r="AU378">
            <v>1.3</v>
          </cell>
          <cell r="BB378" t="str">
            <v>전 5-62</v>
          </cell>
        </row>
        <row r="379">
          <cell r="A379">
            <v>358</v>
          </cell>
          <cell r="B379" t="str">
            <v>MCC 설치</v>
          </cell>
          <cell r="D379">
            <v>1</v>
          </cell>
          <cell r="E379" t="str">
            <v>면</v>
          </cell>
          <cell r="F379">
            <v>50</v>
          </cell>
          <cell r="G379">
            <v>226780</v>
          </cell>
          <cell r="I379">
            <v>220175</v>
          </cell>
          <cell r="J379">
            <v>0</v>
          </cell>
          <cell r="K379">
            <v>0</v>
          </cell>
          <cell r="M379">
            <v>6605</v>
          </cell>
          <cell r="AM379">
            <v>3</v>
          </cell>
          <cell r="AN379">
            <v>4.4000000000000004</v>
          </cell>
          <cell r="AO379">
            <v>1</v>
          </cell>
          <cell r="AP379" t="str">
            <v>프랜트전공</v>
          </cell>
          <cell r="AQ379">
            <v>2.2000000000000002</v>
          </cell>
          <cell r="AR379" t="str">
            <v>보통인부</v>
          </cell>
          <cell r="AS379">
            <v>1.4</v>
          </cell>
          <cell r="AT379" t="str">
            <v>비계공</v>
          </cell>
          <cell r="AU379">
            <v>0.8</v>
          </cell>
          <cell r="BB379" t="str">
            <v>전 5-62</v>
          </cell>
        </row>
        <row r="380">
          <cell r="A380">
            <v>359</v>
          </cell>
          <cell r="B380" t="str">
            <v>LOP 설치</v>
          </cell>
          <cell r="C380" t="str">
            <v xml:space="preserve"> </v>
          </cell>
          <cell r="D380">
            <v>1</v>
          </cell>
          <cell r="E380" t="str">
            <v>EA</v>
          </cell>
          <cell r="F380">
            <v>50</v>
          </cell>
          <cell r="G380">
            <v>324561</v>
          </cell>
          <cell r="I380">
            <v>315108</v>
          </cell>
          <cell r="J380">
            <v>0</v>
          </cell>
          <cell r="K380">
            <v>0</v>
          </cell>
          <cell r="M380">
            <v>9453</v>
          </cell>
          <cell r="AM380">
            <v>2</v>
          </cell>
          <cell r="AN380">
            <v>7</v>
          </cell>
          <cell r="AO380">
            <v>1</v>
          </cell>
          <cell r="AP380" t="str">
            <v>계장공</v>
          </cell>
          <cell r="AQ380">
            <v>4.2</v>
          </cell>
          <cell r="AR380" t="str">
            <v>보통인부</v>
          </cell>
          <cell r="AS380">
            <v>2.8</v>
          </cell>
          <cell r="BB380" t="str">
            <v>전 5-62</v>
          </cell>
        </row>
        <row r="381">
          <cell r="A381">
            <v>360</v>
          </cell>
          <cell r="B381" t="str">
            <v>MOP 설치</v>
          </cell>
          <cell r="C381" t="str">
            <v xml:space="preserve"> </v>
          </cell>
          <cell r="D381">
            <v>1</v>
          </cell>
          <cell r="E381" t="str">
            <v>EA</v>
          </cell>
          <cell r="F381">
            <v>50</v>
          </cell>
          <cell r="G381">
            <v>1044561</v>
          </cell>
          <cell r="I381">
            <v>315108</v>
          </cell>
          <cell r="J381">
            <v>720000</v>
          </cell>
          <cell r="K381">
            <v>720000</v>
          </cell>
          <cell r="M381">
            <v>9453</v>
          </cell>
          <cell r="AM381">
            <v>2</v>
          </cell>
          <cell r="AN381">
            <v>7</v>
          </cell>
          <cell r="AO381">
            <v>1</v>
          </cell>
          <cell r="AP381" t="str">
            <v>계장공</v>
          </cell>
          <cell r="AQ381">
            <v>4.2</v>
          </cell>
          <cell r="AR381" t="str">
            <v>보통인부</v>
          </cell>
          <cell r="AS381">
            <v>2.8</v>
          </cell>
          <cell r="BB381" t="str">
            <v>전 5-62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공수량집계표"/>
      <sheetName val="옹벽공철근량집계표"/>
      <sheetName val="LINE-A수량집계표"/>
      <sheetName val="LINE-A철근집계표"/>
      <sheetName val="LINE-A구간수량(1)"/>
      <sheetName val="LINE-A구간수량(2)"/>
      <sheetName val="LINE-B수량집계표"/>
      <sheetName val="LINE-B철근집계표"/>
      <sheetName val="LINE-B구간수량(1)"/>
      <sheetName val="LINE-B구간수량(2)"/>
      <sheetName val="LINE-B구간수량(3)"/>
      <sheetName val="LINE-C수량집계표"/>
      <sheetName val="LINE-C철근집계표"/>
      <sheetName val="LINE-C구간수량(1)"/>
      <sheetName val="LINE-C구간수량(2)"/>
      <sheetName val="LINE-C구간수량(3)"/>
      <sheetName val="LINE-C구간수량(4)"/>
      <sheetName val="LINE-D수량집계표"/>
      <sheetName val="LINE-D철근집계표"/>
      <sheetName val="LINE-D구간수량(1)"/>
      <sheetName val="LINE-E수량집계표"/>
      <sheetName val="LINE-E철근집계표"/>
      <sheetName val="LINE-E구간수량(1)"/>
      <sheetName val="LINE-E구간수량(2)"/>
      <sheetName val="LINE-E구간수량(3)"/>
      <sheetName val="LINE-E구간수량(4)"/>
      <sheetName val="LINE-F수량집계표"/>
      <sheetName val="LINE-F철근집계표"/>
      <sheetName val="LINE-F구간수량(1)"/>
      <sheetName val="LINE-F구간수량(2)"/>
      <sheetName val="LINE-G수량집계표"/>
      <sheetName val="LINE-G철근집계표"/>
      <sheetName val="LINE-G구간수량(1)"/>
      <sheetName val="LINE-G구간수량(2)"/>
      <sheetName val="LINE-G구간수량(3)"/>
      <sheetName val="LINE-G구간수량(4)"/>
      <sheetName val="LINE-G구간수량(5)"/>
      <sheetName val="L형(H=1.50)"/>
      <sheetName val="L형(H=2.00)"/>
      <sheetName val="L형(H=2.50)"/>
      <sheetName val="L형(H=3.50)"/>
      <sheetName val="L형(H=4.00)"/>
      <sheetName val="역L형(H=1.50)"/>
      <sheetName val="역L형(H=2.00)"/>
      <sheetName val="역L형(H=4.00)"/>
      <sheetName val="역L형(H=5.00)"/>
      <sheetName val="역T형(H=1.50)"/>
      <sheetName val="역T형(H=2.00)"/>
      <sheetName val="역T형(H=2.50)"/>
      <sheetName val="역T형(H=4.00)"/>
      <sheetName val="역T형(H=4.50)"/>
      <sheetName val="역T형(H=5.00)"/>
      <sheetName val="역T형(H=5.50)"/>
      <sheetName val="역T형(H=6.00)"/>
      <sheetName val="역T형(H=8.00)"/>
      <sheetName val="옹벽신축이음"/>
      <sheetName val="#REF"/>
      <sheetName val="DA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2F 회의실견적(5_14 일대)"/>
      <sheetName val=" HIT-&gt;HMC 견적(3900)"/>
      <sheetName val="일위대가"/>
      <sheetName val="정통부일위대가표"/>
      <sheetName val="단가산출"/>
      <sheetName val="전기일위목록"/>
      <sheetName val="내역서2안"/>
      <sheetName val="Y-WORK"/>
      <sheetName val="N賃率-職"/>
      <sheetName val="일위대가(4층원격)"/>
      <sheetName val="직재"/>
      <sheetName val="ilch"/>
      <sheetName val="시설물기초"/>
      <sheetName val="일위_파일"/>
      <sheetName val="단가조사"/>
      <sheetName val="단가최종"/>
      <sheetName val="대가목록"/>
      <sheetName val="인건비"/>
      <sheetName val="기별(종합)"/>
      <sheetName val="WORK"/>
      <sheetName val="사업수지"/>
      <sheetName val="DATA1"/>
      <sheetName val="수지예산"/>
      <sheetName val="Data Vol"/>
      <sheetName val="Macro1"/>
      <sheetName val="보할공정"/>
      <sheetName val="대가호표"/>
      <sheetName val="I一般比"/>
      <sheetName val="정부노임단가"/>
      <sheetName val="제직재"/>
      <sheetName val="설직재-1"/>
      <sheetName val="제-노임"/>
      <sheetName val="일위대가(출입)"/>
      <sheetName val="갑지"/>
      <sheetName val="집계표"/>
      <sheetName val="연결임시"/>
      <sheetName val="9509"/>
      <sheetName val="노임"/>
      <sheetName val="danga"/>
      <sheetName val="기본계획"/>
      <sheetName val="견적서"/>
      <sheetName val="단위량"/>
      <sheetName val="재료집계표2"/>
      <sheetName val="토적집계표"/>
      <sheetName val="입찰견적보고서"/>
      <sheetName val="요율"/>
      <sheetName val="을 1"/>
      <sheetName val="을 2"/>
      <sheetName val="J直材4"/>
      <sheetName val="Mc1"/>
      <sheetName val="토적단위"/>
      <sheetName val="부대내역"/>
      <sheetName val="용소리교"/>
      <sheetName val="원형맨홀수량"/>
      <sheetName val="산출기초"/>
      <sheetName val="포장공사"/>
      <sheetName val="단가산출목록표"/>
      <sheetName val="설계명세서(선로)"/>
      <sheetName val="기초자료"/>
      <sheetName val="4.산출근거(추락방지)"/>
      <sheetName val="준검 내역서"/>
      <sheetName val="원가"/>
      <sheetName val="일위"/>
      <sheetName val="환율"/>
      <sheetName val="수량산출"/>
      <sheetName val="WPL"/>
      <sheetName val="중기사용료"/>
      <sheetName val="96수출"/>
      <sheetName val="자재단가"/>
      <sheetName val="단관데이터"/>
      <sheetName val="이형관데이터"/>
      <sheetName val="계산근거"/>
      <sheetName val="DS-최종"/>
      <sheetName val="작업금지"/>
      <sheetName val="손익분석"/>
      <sheetName val="표지"/>
      <sheetName val="969910( R)"/>
      <sheetName val="단가"/>
      <sheetName val="시설물일위"/>
      <sheetName val="일위목록"/>
      <sheetName val="단"/>
      <sheetName val="20관리비율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A-4"/>
      <sheetName val="Y-WORK"/>
      <sheetName val="ITEM"/>
      <sheetName val="토공사"/>
      <sheetName val="ilch"/>
      <sheetName val="연수동"/>
      <sheetName val="99-04-19-서울대관련(수정중)"/>
      <sheetName val="오산갈곳"/>
      <sheetName val="WORK"/>
      <sheetName val="ABUT수량-A1"/>
      <sheetName val="BQ"/>
      <sheetName val="을"/>
      <sheetName val="투찰"/>
      <sheetName val="3련 BOX"/>
      <sheetName val="산업개발안내서"/>
      <sheetName val="단가"/>
      <sheetName val="시설물일위"/>
      <sheetName val="TEL"/>
      <sheetName val="Sheet4"/>
      <sheetName val="단면(RW1)"/>
      <sheetName val="EUPDAT2"/>
      <sheetName val="c_balju"/>
      <sheetName val="P.M 별"/>
      <sheetName val="1월"/>
      <sheetName val="VXXXXXXX"/>
      <sheetName val="내역서(총)"/>
      <sheetName val="Sheet1"/>
      <sheetName val="영업2"/>
      <sheetName val="전기일위대가"/>
      <sheetName val="Sheet5"/>
      <sheetName val="BSD (2)"/>
      <sheetName val="장비당단가 (1)"/>
      <sheetName val="부대내역"/>
      <sheetName val="경비2내역"/>
      <sheetName val="전기공사"/>
      <sheetName val="건축내역"/>
      <sheetName val="도급"/>
      <sheetName val="INST_DCI"/>
      <sheetName val="HVAC_DCI"/>
      <sheetName val="PIPE_DCI"/>
      <sheetName val="PRO_DCI"/>
      <sheetName val="토&amp;흙"/>
      <sheetName val="토목내역"/>
      <sheetName val="Total"/>
      <sheetName val="3BL공동구 수량"/>
      <sheetName val="DATA1"/>
      <sheetName val="Site Expenses"/>
      <sheetName val="차액보증"/>
      <sheetName val="맨홀수량집계"/>
      <sheetName val="세부내역"/>
      <sheetName val="DATA(BAC)"/>
      <sheetName val="공통가설공사"/>
      <sheetName val="20관리비율"/>
      <sheetName val="공통부대비"/>
      <sheetName val="TYPE-A"/>
      <sheetName val="기별(종합)"/>
      <sheetName val="집계표"/>
      <sheetName val="내역1"/>
      <sheetName val="D-3503"/>
      <sheetName val="보합"/>
      <sheetName val="물량산출근거"/>
      <sheetName val="일위대가표(DEEP)"/>
      <sheetName val="CONCRETE"/>
      <sheetName val="일반공사"/>
      <sheetName val="설산1.나"/>
      <sheetName val="본사S"/>
      <sheetName val="BSD _2_"/>
      <sheetName val="교각1"/>
      <sheetName val="가시설수량"/>
      <sheetName val="단위수량"/>
      <sheetName val="dg"/>
      <sheetName val="일위대가목록"/>
      <sheetName val="실행내역"/>
      <sheetName val="MOTOR"/>
      <sheetName val="건축원가계산서"/>
      <sheetName val="내역서"/>
      <sheetName val="장비집계"/>
      <sheetName val="SLAB"/>
      <sheetName val="입찰안"/>
      <sheetName val="聒CD-STRAND PILE 압입및굴착"/>
      <sheetName val="일위대가목차"/>
      <sheetName val="2F 회의실견적(5_14 일대)"/>
      <sheetName val="1"/>
      <sheetName val="TABLE"/>
      <sheetName val="원형맨홀수량"/>
      <sheetName val="Testing"/>
      <sheetName val="일위대가목록(1)"/>
      <sheetName val="단가대비표(1)"/>
      <sheetName val="을지"/>
      <sheetName val="공사원가계산서"/>
      <sheetName val="계산근거"/>
      <sheetName val="감가상각"/>
      <sheetName val="INSTR"/>
      <sheetName val="ELECTRIC"/>
      <sheetName val="CTEMCOST"/>
      <sheetName val="SCHEDULE"/>
      <sheetName val="Base_Data"/>
      <sheetName val="갑지(추정)"/>
      <sheetName val="대비"/>
      <sheetName val="설계조건"/>
      <sheetName val="안정계산"/>
      <sheetName val="단면검토"/>
      <sheetName val="공사비 내역 (가)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PUMP"/>
      <sheetName val="gyun"/>
      <sheetName val="Customer Databas"/>
      <sheetName val="배수관공"/>
      <sheetName val="인건비"/>
      <sheetName val="단위중량"/>
      <sheetName val="내역서 "/>
      <sheetName val="기계내역"/>
      <sheetName val="원가"/>
      <sheetName val="원가계산서"/>
      <sheetName val="식재품셈"/>
      <sheetName val="일위대가"/>
      <sheetName val="우각부보강"/>
      <sheetName val="별표 "/>
      <sheetName val="수량산출서"/>
      <sheetName val="(C)원내역"/>
      <sheetName val="수량산출"/>
      <sheetName val="SE-611"/>
      <sheetName val="wblff(before omi pc&amp;stump)"/>
      <sheetName val=" "/>
      <sheetName val="Proposal"/>
      <sheetName val="금액집계"/>
      <sheetName val="단가비교표"/>
      <sheetName val="Dae_Jiju"/>
      <sheetName val="Sikje_ingun"/>
      <sheetName val="TREE_D"/>
      <sheetName val="단중표"/>
      <sheetName val="금액"/>
      <sheetName val="단가대비표"/>
      <sheetName val="DATA_BAC_"/>
      <sheetName val="방배동내역(리라)"/>
      <sheetName val="조경"/>
      <sheetName val="밸브설치"/>
      <sheetName val="노원열병합  건축공사기성내역서"/>
      <sheetName val="Macro1"/>
      <sheetName val="Indirect Cost"/>
      <sheetName val="FAB별"/>
      <sheetName val="내역"/>
      <sheetName val="Y_WORK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P_M_별"/>
      <sheetName val="3련_BOX"/>
      <sheetName val="2F_회의실견적(5_14_일대)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토목"/>
      <sheetName val="환률"/>
      <sheetName val="HRSG SMALL07220"/>
      <sheetName val="DATA"/>
      <sheetName val="EACT10"/>
      <sheetName val="도급양식"/>
      <sheetName val="full (2)"/>
      <sheetName val="단가표 "/>
      <sheetName val="전신환매도율"/>
      <sheetName val="양식"/>
      <sheetName val="BQLIST"/>
      <sheetName val="TABLE2-1 ISBL-(SlTE PREP)"/>
      <sheetName val="TABLE2.1 ISBL (Soil Invest)"/>
      <sheetName val="TABLE2-2 OSBL(GENERAL-CIVIL)"/>
      <sheetName val="7.5.2 BOQ Summary "/>
      <sheetName val="wall"/>
      <sheetName val="06-BATCH "/>
      <sheetName val="연습"/>
      <sheetName val="차량구입"/>
      <sheetName val="실행예산"/>
      <sheetName val="unit"/>
      <sheetName val="방송노임"/>
      <sheetName val="Harga material "/>
      <sheetName val="IPL_SCHEDULE"/>
      <sheetName val="남양시작동자105노65기1.3화1.2"/>
      <sheetName val="Projekt4"/>
      <sheetName val="자재단가비교표"/>
      <sheetName val="DRAIN DRUM PIT D-301"/>
      <sheetName val="관람석제출"/>
      <sheetName val="영동(D)"/>
      <sheetName val="날개벽(좌,우=45도,75도)"/>
      <sheetName val="중기사용료"/>
      <sheetName val="kimre scrubber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현장"/>
      <sheetName val="Sheet13"/>
      <sheetName val="발전기"/>
      <sheetName val="#REF"/>
      <sheetName val="Sheet14"/>
      <sheetName val="공사개요"/>
      <sheetName val="N賃率-職"/>
      <sheetName val="실행"/>
      <sheetName val="통신집계표1"/>
      <sheetName val="산출근거"/>
      <sheetName val="가시설(TYPE-A)"/>
      <sheetName val="1-1평균터파기고(1)"/>
      <sheetName val="단가대비"/>
      <sheetName val="부하(성남)"/>
      <sheetName val="b_balju_cho"/>
      <sheetName val="소비자가"/>
      <sheetName val="대치판정"/>
      <sheetName val="총괄표"/>
      <sheetName val="공통가설"/>
      <sheetName val="전사계"/>
      <sheetName val="I.설계조건"/>
      <sheetName val="1.설계기준"/>
      <sheetName val="FRT_O"/>
      <sheetName val="FAB_I"/>
      <sheetName val="COPING"/>
      <sheetName val="8월현금흐름표"/>
      <sheetName val="RAHMEN"/>
      <sheetName val="개요"/>
      <sheetName val="플랜트 설치"/>
      <sheetName val="DOGI"/>
      <sheetName val="가공비"/>
      <sheetName val="예산서"/>
      <sheetName val="날개벽"/>
      <sheetName val="CALCULATION"/>
      <sheetName val="DESIGN_CRETERIA"/>
      <sheetName val="설계명세서(선로)"/>
      <sheetName val="토공계산서(부체도로)"/>
      <sheetName val="I一般比"/>
      <sheetName val="MAT"/>
      <sheetName val="2075-Q011"/>
      <sheetName val="3F"/>
      <sheetName val="본장"/>
      <sheetName val="GRDBS"/>
      <sheetName val="말뚝지지력산정"/>
      <sheetName val="직접인건비"/>
      <sheetName val="공문"/>
      <sheetName val="BID9697"/>
      <sheetName val="교통시설 표지판"/>
      <sheetName val="KP1590_E"/>
      <sheetName val="예산"/>
      <sheetName val="단가표"/>
      <sheetName val="공사비PK5월"/>
      <sheetName val="BD集計用"/>
      <sheetName val="General Data"/>
      <sheetName val="인강기성"/>
      <sheetName val="SG"/>
      <sheetName val="자료(통합)"/>
      <sheetName val="대상공사(조달청)"/>
      <sheetName val="BID"/>
      <sheetName val="옹벽"/>
      <sheetName val="공사입력"/>
      <sheetName val="SRC-B3U2"/>
      <sheetName val="RING WALL"/>
      <sheetName val="cable"/>
      <sheetName val="설계서"/>
      <sheetName val="환율"/>
      <sheetName val="변화치수"/>
      <sheetName val="전체"/>
      <sheetName val="AH-1 "/>
      <sheetName val="DATE"/>
      <sheetName val="비교표"/>
      <sheetName val="1을"/>
      <sheetName val="06_BATCH "/>
      <sheetName val="Studio"/>
      <sheetName val="단면치수"/>
      <sheetName val="BOM-Form A.1.III"/>
      <sheetName val="자재집계표"/>
      <sheetName val="부재력정리"/>
      <sheetName val="단가조사표"/>
      <sheetName val="1호맨홀가감수량"/>
      <sheetName val="1호맨홀수량산출"/>
      <sheetName val="SORCE1"/>
      <sheetName val="국별인원"/>
      <sheetName val="직노"/>
      <sheetName val="일반맨홀수량집계"/>
      <sheetName val="업무처리전"/>
      <sheetName val="TT35"/>
      <sheetName val="TTTram"/>
      <sheetName val="SL dau tien"/>
      <sheetName val="총내역서"/>
      <sheetName val="입찰견적보고서"/>
      <sheetName val="주경기-오배수"/>
      <sheetName val="교각계산"/>
      <sheetName val="표지판현황"/>
      <sheetName val="수선비분석"/>
      <sheetName val="설계서을"/>
      <sheetName val="6월실적"/>
      <sheetName val="손익분석"/>
      <sheetName val="견적집계표"/>
      <sheetName val="지급자재"/>
      <sheetName val="ISBL"/>
      <sheetName val="OSBL"/>
      <sheetName val="공사비예산서(토목분)"/>
      <sheetName val="보차도경계석"/>
      <sheetName val="CAPVC"/>
      <sheetName val="plan&amp;section of foundation"/>
      <sheetName val="조명시설"/>
      <sheetName val="FACTOR"/>
      <sheetName val="신규단가내역"/>
      <sheetName val="I-O(번호별)"/>
      <sheetName val="NSMA-status"/>
      <sheetName val="개산공사비"/>
      <sheetName val="품목"/>
      <sheetName val="현장코드"/>
      <sheetName val="해외코드"/>
      <sheetName val="월선수금"/>
      <sheetName val="단가사정"/>
      <sheetName val="TABLE2-1 ISBL(GENEAL-CIVIL)"/>
      <sheetName val="TABLE2-2 OSBL-(SITE PREP)"/>
      <sheetName val="을 2"/>
      <sheetName val="정렬"/>
      <sheetName val="woo(mac)"/>
      <sheetName val="갑지_추정_"/>
      <sheetName val="UR2-Calculation"/>
      <sheetName val="가도공"/>
      <sheetName val="Bdown_ISBL"/>
      <sheetName val="ISBL (검증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준검 내역서"/>
      <sheetName val="UOP 508 PG 5-12"/>
      <sheetName val="토사(PE)"/>
      <sheetName val="효성CB 1P기초"/>
      <sheetName val="소방"/>
      <sheetName val="1F"/>
      <sheetName val="XL4Poppy"/>
      <sheetName val="단가디비"/>
      <sheetName val="물량표S"/>
      <sheetName val="계수시트"/>
      <sheetName val="C &amp; G RHS"/>
      <sheetName val="PumpSpec"/>
      <sheetName val="첨부파일"/>
      <sheetName val="Sheet1 (2)"/>
      <sheetName val="FRP내역서"/>
      <sheetName val="DS"/>
      <sheetName val="CAL"/>
      <sheetName val="경비"/>
      <sheetName val="화산경계"/>
      <sheetName val="간선계산"/>
      <sheetName val="기초공"/>
      <sheetName val="기둥(원형)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SALES&amp;COGS"/>
      <sheetName val="적용환율"/>
      <sheetName val="FANDBS"/>
      <sheetName val="GRDATA"/>
      <sheetName val="SHAFTDBSE"/>
      <sheetName val="공사비내역서"/>
      <sheetName val="연결임시"/>
      <sheetName val="MATRLDATA"/>
      <sheetName val="CP-E2 (품셈표)"/>
      <sheetName val="노임단가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1.설계조건"/>
      <sheetName val="예방접종계획"/>
      <sheetName val="근태계획서"/>
      <sheetName val="가설공사비"/>
      <sheetName val="도로구조공사비"/>
      <sheetName val="도로토공공사비"/>
      <sheetName val="여수토공사비"/>
      <sheetName val="적용기준"/>
      <sheetName val="hvac(제어동)"/>
      <sheetName val="일위대가-1"/>
      <sheetName val="목록"/>
      <sheetName val="중기"/>
      <sheetName val="Change rate"/>
      <sheetName val="보도경계블럭"/>
      <sheetName val="BLOCK(1)"/>
      <sheetName val="토공"/>
      <sheetName val="물가자료"/>
      <sheetName val="원가계산"/>
      <sheetName val="전체실적"/>
      <sheetName val="Requirement(Work Crew)"/>
      <sheetName val="코드"/>
      <sheetName val="시설물기초"/>
      <sheetName val="자판실행"/>
      <sheetName val=""/>
      <sheetName val="유림콘도"/>
      <sheetName val="일위_파일"/>
      <sheetName val="Inputs"/>
      <sheetName val="Timing&amp;Esc"/>
      <sheetName val="재집"/>
      <sheetName val="직재"/>
      <sheetName val="견적내용입력"/>
      <sheetName val="견적서세부내용"/>
      <sheetName val="발신정보"/>
      <sheetName val="예산내역서"/>
      <sheetName val="설계예산서"/>
      <sheetName val="총계"/>
      <sheetName val="일위대가표"/>
      <sheetName val="인부신상자료"/>
      <sheetName val="설변물량"/>
      <sheetName val="송라터널총괄"/>
      <sheetName val="설계산출기초"/>
      <sheetName val="을부담운반비"/>
      <sheetName val="운반비산출"/>
      <sheetName val="설계산출표지"/>
      <sheetName val="도급예산내역서총괄표"/>
      <sheetName val="APT내역"/>
      <sheetName val="재무가정"/>
      <sheetName val="TTL"/>
      <sheetName val="1-1"/>
      <sheetName val="데이타"/>
      <sheetName val="산출내역서집계표"/>
      <sheetName val="전압강하계산"/>
      <sheetName val="Mp-team 1"/>
      <sheetName val="통합"/>
      <sheetName val="자재"/>
      <sheetName val="건축내역서"/>
      <sheetName val="90.03실행 "/>
      <sheetName val="인건-측정"/>
      <sheetName val="여과지동"/>
      <sheetName val="기초자료"/>
      <sheetName val="단가산출서"/>
      <sheetName val="단가산출서 (2)"/>
      <sheetName val="덕전리"/>
      <sheetName val="2.내역서"/>
      <sheetName val="danga"/>
      <sheetName val="Constant"/>
      <sheetName val="1.우편집중내역서"/>
      <sheetName val="재료집계"/>
      <sheetName val="퇴비산출근거"/>
      <sheetName val="6호기"/>
      <sheetName val="검색"/>
      <sheetName val="실행품의서"/>
      <sheetName val="11.자재단가"/>
      <sheetName val="식재인부"/>
      <sheetName val="시중노임DATA"/>
      <sheetName val="2002상반기노임기준"/>
      <sheetName val="TEST1"/>
      <sheetName val="동해title"/>
      <sheetName val="산출금액내역"/>
      <sheetName val="효율계획(당월)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토공(완충)"/>
      <sheetName val="예산M12A"/>
      <sheetName val="공사비집계"/>
      <sheetName val="Recording,Phone,Headset,PC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하중계산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FCU (2)"/>
      <sheetName val="조도계산서 (도서)"/>
      <sheetName val="견적의뢰"/>
      <sheetName val="과천MAIN"/>
      <sheetName val="archi(본사)"/>
      <sheetName val="b_gunmul"/>
      <sheetName val="기자재비"/>
      <sheetName val="건축(충일분)"/>
      <sheetName val="단"/>
      <sheetName val="일반수량집계"/>
      <sheetName val="NAI"/>
      <sheetName val="부대"/>
      <sheetName val="산재 안전"/>
      <sheetName val="노무비 경비"/>
      <sheetName val="H-PILE수량집계"/>
      <sheetName val="경비산출"/>
      <sheetName val="난방열교"/>
      <sheetName val="급탕열교"/>
      <sheetName val="기성집계"/>
      <sheetName val="교통표지"/>
      <sheetName val="기안"/>
      <sheetName val="수량산출기초(케블등)"/>
      <sheetName val="Grid &amp; A.M"/>
      <sheetName val="세부내역서(전기)"/>
      <sheetName val="DS-최종"/>
      <sheetName val="수문보고"/>
      <sheetName val="자재단가"/>
      <sheetName val="종합"/>
      <sheetName val="계약서"/>
      <sheetName val="March"/>
      <sheetName val="전기"/>
      <sheetName val="ETC"/>
      <sheetName val="예산명세서"/>
      <sheetName val="원하대비"/>
      <sheetName val="원도급"/>
      <sheetName val="자료입력"/>
      <sheetName val="하도급"/>
      <sheetName val="견"/>
      <sheetName val="업무"/>
      <sheetName val="direct"/>
      <sheetName val="wage"/>
      <sheetName val="케이블및전선관규격표"/>
      <sheetName val="표지"/>
      <sheetName val="001"/>
      <sheetName val="사용자정의"/>
      <sheetName val="제품표준규격"/>
      <sheetName val="Earthwork"/>
      <sheetName val="CAB_OD"/>
      <sheetName val="공주-교대(A1)"/>
      <sheetName val="강관 및 부속"/>
      <sheetName val="Front"/>
      <sheetName val="현장관리비"/>
      <sheetName val="WAGE RATE BACK-UP DATA"/>
      <sheetName val="COVERSHEET PAGE"/>
      <sheetName val="eq_data"/>
      <sheetName val="PipWT"/>
      <sheetName val="품셈표"/>
      <sheetName val="TABLE2-1 ISBL(HDEC단가)"/>
      <sheetName val="TABLE2-2 OSBL(HDEC단가)"/>
      <sheetName val="유화"/>
      <sheetName val="DESIGN CRITERIA"/>
      <sheetName val="h-013211-2"/>
      <sheetName val="CAT_5"/>
      <sheetName val="Sheet3"/>
      <sheetName val="type-F"/>
      <sheetName val="비대칭계수"/>
      <sheetName val="전동기 SPEC"/>
      <sheetName val="4안전율"/>
      <sheetName val="HWSET"/>
      <sheetName val="기계"/>
      <sheetName val="Basic"/>
      <sheetName val="본지점중"/>
      <sheetName val="회사99"/>
      <sheetName val="전선 및 전선관"/>
      <sheetName val="S0"/>
      <sheetName val="인건비 "/>
      <sheetName val="수량산출서 갑지"/>
      <sheetName val="현황"/>
      <sheetName val="목차"/>
      <sheetName val="수량집계"/>
      <sheetName val="8"/>
      <sheetName val="일반맨홀수량집계(A-7 LINE)"/>
      <sheetName val="JUCK"/>
      <sheetName val="10"/>
      <sheetName val="12"/>
      <sheetName val="9"/>
      <sheetName val="11"/>
      <sheetName val="갑지"/>
      <sheetName val="6동"/>
      <sheetName val="설 계"/>
      <sheetName val="FAND唨6"/>
      <sheetName val="FAND_x0010__x0000_"/>
      <sheetName val="시행예산"/>
      <sheetName val="단면 (2)"/>
      <sheetName val="견적내역서"/>
      <sheetName val="AP1"/>
      <sheetName val="PROCURE"/>
      <sheetName val="특수선일위대가"/>
      <sheetName val="OCT.FDN"/>
      <sheetName val="현금"/>
      <sheetName val="RCD-STRAND_PILE_압입및굴浐ௗ"/>
      <sheetName val="경비_원본"/>
      <sheetName val="순환펌프"/>
      <sheetName val="저수조"/>
      <sheetName val="급,배기팬"/>
      <sheetName val="급탕순환펌프"/>
      <sheetName val="기초0_x0000_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ITEM"/>
      <sheetName val="단위중량"/>
      <sheetName val="Cover"/>
      <sheetName val="장비당단가 (1)"/>
      <sheetName val="실행철강하도"/>
      <sheetName val=" 견적서"/>
      <sheetName val="Sheet5"/>
      <sheetName val="환률"/>
      <sheetName val="WORK"/>
      <sheetName val="하수급견적대비"/>
      <sheetName val="견적서"/>
      <sheetName val="시행예산"/>
      <sheetName val="Dae_Jiju"/>
      <sheetName val="Sikje_ingun"/>
      <sheetName val="TREE_D"/>
      <sheetName val="가시설수량"/>
      <sheetName val="단위수량"/>
      <sheetName val="일반부표"/>
      <sheetName val="공비대비"/>
      <sheetName val="원가계산"/>
      <sheetName val="을"/>
      <sheetName val="일위대가목록"/>
      <sheetName val="건축내역"/>
      <sheetName val="1.맹암거관련"/>
      <sheetName val="입찰안"/>
      <sheetName val="Sheet4"/>
      <sheetName val="수목표준대가"/>
      <sheetName val="L형옹벽(key)"/>
      <sheetName val="3BL공동구 수량"/>
      <sheetName val="c_balju"/>
      <sheetName val="BSD (2)"/>
      <sheetName val="Site Expenses"/>
      <sheetName val="토목내역"/>
      <sheetName val="한일양산"/>
      <sheetName val="Y-WORK"/>
      <sheetName val="내역"/>
      <sheetName val="동원인원"/>
      <sheetName val="BQ"/>
      <sheetName val="BID"/>
      <sheetName val="차액보증"/>
      <sheetName val="GAEYO"/>
      <sheetName val="ilch"/>
      <sheetName val="설계"/>
      <sheetName val="Sheet1"/>
      <sheetName val="데이타"/>
      <sheetName val="식재인부"/>
      <sheetName val="적용률"/>
      <sheetName val="DATA"/>
      <sheetName val="Proposal"/>
      <sheetName val="영동(D)"/>
      <sheetName val="부대내역"/>
      <sheetName val="도급"/>
      <sheetName val="투찰"/>
      <sheetName val="일위대가"/>
      <sheetName val="ABUT수량-A1"/>
      <sheetName val="보합"/>
      <sheetName val="TABLE"/>
      <sheetName val="IPL_SCHEDULE"/>
      <sheetName val="산업개발안내서"/>
      <sheetName val="공사비 내역 (가)"/>
      <sheetName val="gyun"/>
      <sheetName val="내역1"/>
      <sheetName val="변압기 및 발전기 용량"/>
      <sheetName val="부하LOAD"/>
      <sheetName val="9811"/>
      <sheetName val="MOTOR"/>
      <sheetName val="공통부대비"/>
      <sheetName val="공문"/>
      <sheetName val="01"/>
      <sheetName val="20관리비율"/>
      <sheetName val="기계내역"/>
      <sheetName val="산출근거"/>
      <sheetName val="일위"/>
      <sheetName val="GTG TR PIT"/>
      <sheetName val="결선list"/>
      <sheetName val="빙장비사양"/>
      <sheetName val="2F 회의실견적(5_14 일대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토공사"/>
      <sheetName val="8월현금흐름표"/>
      <sheetName val="맨홀수량집계"/>
      <sheetName val="토목"/>
      <sheetName val="PUMP"/>
      <sheetName val="직노"/>
      <sheetName val="물량집계(전기)"/>
      <sheetName val="물량집계(계장)"/>
      <sheetName val="Testing"/>
      <sheetName val="CONCRETE"/>
      <sheetName val="단가결정"/>
      <sheetName val="FAB별"/>
      <sheetName val="갑지"/>
      <sheetName val="집계표"/>
      <sheetName val="품셈TABLE"/>
      <sheetName val="자재단가비교표"/>
      <sheetName val="말뚝지지력산정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감가상각"/>
      <sheetName val="OCT.FDN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노임단가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DATA(BAC)"/>
      <sheetName val="소업1교"/>
      <sheetName val="BLOCK(1)"/>
      <sheetName val="단가대비표"/>
      <sheetName val="단면치수"/>
      <sheetName val="7내역"/>
      <sheetName val="내역서(기계)"/>
      <sheetName val="Studio"/>
      <sheetName val="수목데이타 "/>
      <sheetName val="ATS단가"/>
      <sheetName val="DATA1"/>
      <sheetName val="형틀공사"/>
      <sheetName val="터파기및재료"/>
      <sheetName val="몰탈재료산출"/>
      <sheetName val="2공구산출내역"/>
      <sheetName val="J直材4"/>
      <sheetName val="국별인원"/>
      <sheetName val="연수동"/>
      <sheetName val="물량표"/>
      <sheetName val="b_balju_cho"/>
      <sheetName val="입찰견적보고서"/>
      <sheetName val="INPUT"/>
      <sheetName val="woo(mac)"/>
      <sheetName val="식재품셈"/>
      <sheetName val="견"/>
      <sheetName val="일위대가목차"/>
      <sheetName val="단가조사"/>
      <sheetName val="원형맨홀수량"/>
      <sheetName val="경비2내역"/>
      <sheetName val="1을"/>
      <sheetName val="날개벽(좌,우=45도,75도)"/>
      <sheetName val="CAL"/>
      <sheetName val="SE-611"/>
      <sheetName val="금액집계"/>
      <sheetName val="hvac(제어동)"/>
      <sheetName val="TEL"/>
      <sheetName val="Wind Load(3.1) (2)"/>
      <sheetName val="Wind Load(3.2)"/>
      <sheetName val="Wind Load(3.4)"/>
      <sheetName val="관접합및부설"/>
      <sheetName val="교각1"/>
      <sheetName val="표지판현황"/>
      <sheetName val="기별(종합)"/>
      <sheetName val="도급양식"/>
      <sheetName val="2.단면가정"/>
      <sheetName val="4.말뚝설계"/>
      <sheetName val="1.설계조건"/>
      <sheetName val="BJJIN"/>
      <sheetName val="COPING"/>
      <sheetName val="남양시작동자105노65기1.3화1.2"/>
      <sheetName val="건축내역서"/>
      <sheetName val="D-3503"/>
      <sheetName val="가공비"/>
      <sheetName val="연습"/>
      <sheetName val="입력1"/>
      <sheetName val="전기일위대가"/>
      <sheetName val=" 해군동해관사 미장공사A그룹 공내역서.xlsx"/>
      <sheetName val="총괄표"/>
      <sheetName val="지주목시비량산출서"/>
      <sheetName val="danga"/>
      <sheetName val="직공비"/>
      <sheetName val="식재총괄"/>
      <sheetName val="횡배수관토공수량"/>
      <sheetName val="내역표지"/>
      <sheetName val="단위별 일위대가표"/>
      <sheetName val="단면(RW1)"/>
      <sheetName val="조도계산서 (도서)"/>
      <sheetName val="수량산출서"/>
      <sheetName val="Total"/>
      <sheetName val="RAHMEN"/>
      <sheetName val="#REF"/>
      <sheetName val="Baby일위대가"/>
      <sheetName val="정산노무"/>
      <sheetName val="정산재료"/>
      <sheetName val="가시설(TYPE-A)"/>
      <sheetName val="1호맨홀가감수량"/>
      <sheetName val="1-1평균터파기고(1)"/>
      <sheetName val="1호맨홀수량산출"/>
      <sheetName val="전신환매도율"/>
      <sheetName val="Inputs"/>
      <sheetName val="Timing&amp;Esc"/>
      <sheetName val="개요"/>
      <sheetName val="차선도색현황"/>
      <sheetName val="갑지(추정)"/>
      <sheetName val="Construction"/>
      <sheetName val="SL dau tien"/>
      <sheetName val="Item정리"/>
      <sheetName val="ISBL"/>
      <sheetName val="OSBL"/>
      <sheetName val="건내용"/>
      <sheetName val="Sheet2"/>
      <sheetName val="INSTR"/>
      <sheetName val="영업소실적"/>
      <sheetName val="차량구입"/>
      <sheetName val="부표총괄"/>
      <sheetName val="wall"/>
      <sheetName val="기초일위"/>
      <sheetName val="시설일위"/>
      <sheetName val="조명일위"/>
      <sheetName val="SORCE1"/>
      <sheetName val="산출내역서집계표"/>
      <sheetName val="TYPE-B 평균H"/>
      <sheetName val="7단가"/>
      <sheetName val="적격점수&lt;300억미만&gt;"/>
      <sheetName val="검사현황"/>
      <sheetName val="full (2)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견적집계표"/>
      <sheetName val="FLA"/>
      <sheetName val="기계"/>
      <sheetName val="공사비예산서(토목분)"/>
      <sheetName val="수목데이타"/>
      <sheetName val="설산1.나"/>
      <sheetName val="본사S"/>
      <sheetName val="Equipment"/>
      <sheetName val="Piping"/>
      <sheetName val="TYPE-A"/>
      <sheetName val="부대대비"/>
      <sheetName val="냉연집계"/>
      <sheetName val="신우"/>
      <sheetName val="CODE"/>
      <sheetName val="2000년1차"/>
      <sheetName val="시멘트"/>
      <sheetName val="별표 "/>
      <sheetName val="골재집계"/>
      <sheetName val="월선수금"/>
      <sheetName val="전선 및 전선관"/>
      <sheetName val="SCH"/>
      <sheetName val="CTEMCOST"/>
      <sheetName val="design data"/>
      <sheetName val="member design"/>
      <sheetName val="단면가정"/>
      <sheetName val="I一般比"/>
      <sheetName val="N賃率-職"/>
      <sheetName val="설변물량"/>
      <sheetName val="6월실적"/>
      <sheetName val="손익분석"/>
      <sheetName val="1-1"/>
      <sheetName val="IMP(MAIN)"/>
      <sheetName val="IMP (REACTOR)"/>
      <sheetName val="봉양~조차장간고하개명(신설)"/>
      <sheetName val="소일위대가코드표"/>
      <sheetName val="첨부파일"/>
      <sheetName val="EUPDAT2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공종별 집계"/>
      <sheetName val="인제내역"/>
      <sheetName val="적용기준"/>
      <sheetName val="횡배위치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비교표"/>
      <sheetName val="Languages"/>
      <sheetName val="Hargamat"/>
      <sheetName val="검색"/>
      <sheetName val="Front"/>
      <sheetName val="가동비율"/>
      <sheetName val="노원열병합  건축공사기성내역서"/>
      <sheetName val="금액"/>
      <sheetName val="내역5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RING WALL"/>
      <sheetName val="Y_WORK"/>
      <sheetName val="Sheet1 (2)"/>
      <sheetName val="K1자재(3차등)"/>
      <sheetName val="CCC"/>
      <sheetName val="단가디비"/>
      <sheetName val="공사비내역서"/>
      <sheetName val="연결임시"/>
      <sheetName val="4 LINE"/>
      <sheetName val="7 th"/>
      <sheetName val="DS-최종"/>
      <sheetName val="H-PILE수량집계"/>
      <sheetName val="인건비 "/>
      <sheetName val="변화치수"/>
      <sheetName val="sum1 (2)"/>
      <sheetName val="A"/>
      <sheetName val="설계조건"/>
      <sheetName val="자재단가"/>
      <sheetName val="요율"/>
      <sheetName val="노임"/>
      <sheetName val="자재대"/>
      <sheetName val="골조시행"/>
      <sheetName val="품셈표"/>
      <sheetName val="EXTERNAL(BOQ)"/>
      <sheetName val="CALCULATION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식재"/>
      <sheetName val="시설물"/>
      <sheetName val="식재출력용"/>
      <sheetName val="유지관리"/>
      <sheetName val="BSD _2_"/>
      <sheetName val="예가표"/>
      <sheetName val="토공산출(주차장)"/>
      <sheetName val="간접비(1)"/>
      <sheetName val="경비"/>
      <sheetName val="New Valuation"/>
      <sheetName val="단가산출서"/>
      <sheetName val="단가산출서 (2)"/>
      <sheetName val="매원개착터널총괄"/>
      <sheetName val="제원.설계조건"/>
      <sheetName val="LABTOTAL"/>
      <sheetName val="4안전율"/>
      <sheetName val="현황"/>
      <sheetName val="조명율표"/>
      <sheetName val="기둥(원형)"/>
      <sheetName val="견적"/>
      <sheetName val="일위대가목록(1)"/>
      <sheetName val="단가대비표(1)"/>
      <sheetName val="확산동"/>
      <sheetName val="내역서_x0000__x0000__x0000__x0000__x0000__x0000__x0000__x0000__x0000_ _x0000_띤ͤ_x0000__x0004__x0000__x0000__x0000__x0000__x0000__x0000_눼ͤ_x0000__x0000__x0000__x0000__x0000_"/>
      <sheetName val="DOGI"/>
      <sheetName val="SUMMARY(S)"/>
      <sheetName val=""/>
      <sheetName val="C"/>
      <sheetName val="건축공사"/>
      <sheetName val="TC IN"/>
      <sheetName val="토&amp;흙"/>
      <sheetName val="배수통관(좌)"/>
      <sheetName val="Data Vol"/>
      <sheetName val="안정계산"/>
      <sheetName val="단면검토"/>
      <sheetName val="C &amp; G RHS"/>
      <sheetName val="I-O(번호별)"/>
      <sheetName val="NSMA-status"/>
      <sheetName val="type-F"/>
      <sheetName val="AS포장복구 "/>
      <sheetName val="FRT_O"/>
      <sheetName val="FAB_I"/>
      <sheetName val="T1"/>
      <sheetName val="기성집계"/>
      <sheetName val="계수시트"/>
      <sheetName val="원가계산서"/>
      <sheetName val="내역을"/>
      <sheetName val="예산서"/>
      <sheetName val="설계명세서"/>
      <sheetName val="뚝토공"/>
      <sheetName val="실행예산"/>
      <sheetName val="1.취수장"/>
      <sheetName val="도급내역서"/>
      <sheetName val="차수"/>
      <sheetName val="일위집계표"/>
      <sheetName val="남대문빌딩"/>
      <sheetName val="물량"/>
      <sheetName val="세부내역"/>
      <sheetName val="웅진교-S2"/>
      <sheetName val="직접인건비"/>
      <sheetName val="경비_원본"/>
      <sheetName val="Schedule E - Page 11 of浐ௗ펈"/>
      <sheetName val="공주-교대(A1)"/>
      <sheetName val="경산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P礔CKAGE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2F 회의실견적(5_14 일대)"/>
      <sheetName val="CONCRETE"/>
      <sheetName val="WORK"/>
      <sheetName val="정부노임단가"/>
      <sheetName val="대비"/>
      <sheetName val="ITEM"/>
      <sheetName val="DS-LOAD"/>
      <sheetName val="데이타"/>
      <sheetName val="D-3503"/>
      <sheetName val="남양시작동자105노65기1.3화1.2"/>
      <sheetName val="운반비(전선륐)"/>
      <sheetName val="지급자재"/>
      <sheetName val="차액보증"/>
      <sheetName val="공통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날개벽"/>
      <sheetName val="경비"/>
      <sheetName val="A-4"/>
      <sheetName val="건축내역"/>
      <sheetName val="SG"/>
      <sheetName val="터널조도"/>
      <sheetName val="출근부"/>
      <sheetName val="타공종이기"/>
      <sheetName val="BLOCK(1)"/>
      <sheetName val="전기일위대가"/>
      <sheetName val="Y-WORK"/>
      <sheetName val="코드"/>
      <sheetName val="자재단가"/>
      <sheetName val="부대내역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전차선로 물량표"/>
      <sheetName val="31.고_x0000_RTU"/>
      <sheetName val="CODE"/>
      <sheetName val="sw1"/>
      <sheetName val="NOMUBI"/>
      <sheetName val="결과조달"/>
      <sheetName val="노원열병합  건축공사기성내역서"/>
      <sheetName val="공통가설"/>
      <sheetName val="소비자가"/>
      <sheetName val="내역분기"/>
      <sheetName val="I.설계조건"/>
      <sheetName val="투찰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공사비집계"/>
      <sheetName val="토공(완충)"/>
      <sheetName val="단위중량"/>
      <sheetName val="Sheet1 (2)"/>
      <sheetName val="98지급계획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기초공"/>
      <sheetName val="기둥(원형)"/>
      <sheetName val="집1"/>
      <sheetName val="8.PILE  (돌출)"/>
      <sheetName val="한강운반비"/>
      <sheetName val="수량산출"/>
      <sheetName val="중기사용료"/>
      <sheetName val="인건비"/>
      <sheetName val="단가조사서"/>
      <sheetName val="11.자재단가"/>
      <sheetName val="기계내역"/>
      <sheetName val="정렬"/>
      <sheetName val="danga"/>
      <sheetName val="관람석제출"/>
      <sheetName val="BQ"/>
      <sheetName val="견적시담(송포2공구)"/>
      <sheetName val="내역서(총)"/>
      <sheetName val="횡배위치"/>
      <sheetName val="#REF"/>
      <sheetName val="산거각호표"/>
      <sheetName val="노무비"/>
      <sheetName val="B"/>
      <sheetName val="판"/>
      <sheetName val="단가"/>
      <sheetName val="시설물일위"/>
      <sheetName val="BJJIN"/>
      <sheetName val="공통부대비"/>
      <sheetName val="K1자재(3차등)"/>
      <sheetName val="BID"/>
      <sheetName val="DATE"/>
      <sheetName val="백호우계수"/>
      <sheetName val="설계조건"/>
      <sheetName val="안정계산"/>
      <sheetName val="단면검토"/>
      <sheetName val="구조물철거타공정이월"/>
      <sheetName val="6호기"/>
      <sheetName val="회사99"/>
      <sheetName val="토목주소"/>
      <sheetName val="프랜트면허"/>
      <sheetName val="공사개요"/>
      <sheetName val="중기일위대가"/>
      <sheetName val="NEWDRAW"/>
      <sheetName val="토공계산서(부체도로)"/>
      <sheetName val="ABUT수량-A1"/>
      <sheetName val="건축"/>
      <sheetName val="조경"/>
      <sheetName val="March"/>
      <sheetName val="화재 탐지 설비"/>
      <sheetName val="TOTAL"/>
      <sheetName val="최초침전지집계표"/>
      <sheetName val="FACTOR"/>
      <sheetName val="Sheet4"/>
      <sheetName val="손익분석"/>
      <sheetName val="총집계표"/>
      <sheetName val="총계"/>
      <sheetName val="내역서 "/>
      <sheetName val="준검 내역서"/>
      <sheetName val="환률"/>
      <sheetName val="겉장"/>
      <sheetName val="기성검사원"/>
      <sheetName val="원가"/>
      <sheetName val="토목"/>
      <sheetName val="일위대가목차"/>
      <sheetName val="실행내역"/>
      <sheetName val="몰탈재료산출"/>
      <sheetName val="간선계산"/>
      <sheetName val="조도계산서 (도서)"/>
      <sheetName val="Dae_Jiju"/>
      <sheetName val="Sikje_ingun"/>
      <sheetName val="TREE_D"/>
      <sheetName val="Site Expenses"/>
      <sheetName val="fitting"/>
      <sheetName val="맨홀수량집계"/>
      <sheetName val="교각1"/>
      <sheetName val="식재수량표"/>
      <sheetName val="일위목록"/>
      <sheetName val="JUCK"/>
      <sheetName val="토공총괄집계"/>
      <sheetName val="31.고"/>
      <sheetName val="입력DATA"/>
      <sheetName val="바닥판"/>
      <sheetName val="설변물량"/>
      <sheetName val="소업1교"/>
      <sheetName val="점수계산1-2"/>
      <sheetName val="수목단가"/>
      <sheetName val="시설수량표"/>
      <sheetName val="보합"/>
      <sheetName val="현장지지물물량"/>
      <sheetName val="자재집계"/>
      <sheetName val="경비2내역"/>
      <sheetName val="STORAGE"/>
      <sheetName val="수량집계"/>
      <sheetName val="총괄집계표"/>
      <sheetName val="2000년1차"/>
      <sheetName val="2000전체분"/>
      <sheetName val="교각계산"/>
      <sheetName val="입찰"/>
      <sheetName val="현경"/>
      <sheetName val="골조시행"/>
      <sheetName val="말뚝물량"/>
      <sheetName val="32.銅기기초"/>
      <sheetName val="노임"/>
      <sheetName val="TYPE-B 평균H"/>
      <sheetName val="eq_data"/>
      <sheetName val="7.1유효폭"/>
      <sheetName val="DATA(BAC)"/>
      <sheetName val="3BL공동구 수량"/>
      <sheetName val="가공비"/>
      <sheetName val="신공"/>
      <sheetName val="내역1"/>
      <sheetName val="금액집계"/>
      <sheetName val="난방열교"/>
      <sheetName val="급탕열교"/>
      <sheetName val="을"/>
      <sheetName val="토목내역"/>
      <sheetName val="일위대가목록"/>
      <sheetName val="단가대비표"/>
      <sheetName val="Customer Databas"/>
      <sheetName val="단면가정"/>
      <sheetName val="현장"/>
      <sheetName val="Sheet2"/>
      <sheetName val="(2)"/>
      <sheetName val="기계실"/>
      <sheetName val="단면(RW1)"/>
      <sheetName val="9GNG운반"/>
      <sheetName val="unit"/>
      <sheetName val="단면 (2)"/>
      <sheetName val="터파기및재료"/>
      <sheetName val="실행예산"/>
      <sheetName val="수량산출서"/>
      <sheetName val="dtxl"/>
      <sheetName val="견적서"/>
      <sheetName val="2.예산냴역검토서"/>
      <sheetName val="원형맨홀수량"/>
      <sheetName val="변화치수"/>
      <sheetName val="35_x000e_장주신설"/>
      <sheetName val="woo(mac)"/>
      <sheetName val="사용성검토"/>
      <sheetName val="기계경비"/>
      <sheetName val="여흥"/>
      <sheetName val="Explanation for Page 17"/>
      <sheetName val="단중표"/>
      <sheetName val="EUPDAT2"/>
      <sheetName val="아파트건축"/>
      <sheetName val="TABLE"/>
      <sheetName val="오산갈곳"/>
      <sheetName val="년"/>
      <sheetName val="부대공집계표"/>
      <sheetName val="총투자비산정"/>
      <sheetName val="ROE(FI)"/>
      <sheetName val="Sens&amp;Anal"/>
      <sheetName val="공종별 집계"/>
      <sheetName val="설계예산서"/>
      <sheetName val="장문교(대전)"/>
      <sheetName val="건축(충일분)"/>
      <sheetName val="Sheet5"/>
      <sheetName val="연수동"/>
      <sheetName val="물량표"/>
      <sheetName val="조건표"/>
      <sheetName val="SE-611"/>
      <sheetName val="일위대가 (목록)"/>
      <sheetName val="TYPE1"/>
      <sheetName val="제경비"/>
      <sheetName val="2.대외공문"/>
      <sheetName val="산업개발안내서"/>
      <sheetName val="FRP배관단가(만수)"/>
      <sheetName val="만수배관단가"/>
      <sheetName val="계산근거"/>
      <sheetName val="귀래 설계 공내역서"/>
      <sheetName val="대비표"/>
      <sheetName val="품목"/>
      <sheetName val="장비집계"/>
      <sheetName val="Macro1"/>
      <sheetName val="unit 4"/>
      <sheetName val="실시설계"/>
      <sheetName val="부대대비"/>
      <sheetName val="냉연집계"/>
      <sheetName val="예산서"/>
      <sheetName val="한전고리-을"/>
      <sheetName val="C &amp; G RHS"/>
      <sheetName val="공틀공사"/>
      <sheetName val="전신환매도율"/>
      <sheetName val="1.수인터널"/>
      <sheetName val="전체총괄표"/>
      <sheetName val="요소별"/>
      <sheetName val="전기요금"/>
      <sheetName val="도급대비"/>
      <sheetName val="조건"/>
      <sheetName val="한전위탁공사비2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건축원가계산서"/>
      <sheetName val="전기일위목록"/>
      <sheetName val="총괄내역서"/>
      <sheetName val="일위대가표"/>
      <sheetName val="hvac(제어동)"/>
      <sheetName val="06-BATCH "/>
      <sheetName val="내역총괄표"/>
      <sheetName val="토 적 표"/>
      <sheetName val="품질 및 특성 보정계수"/>
      <sheetName val="단가산출2"/>
      <sheetName val="철거수량"/>
      <sheetName val="표지 (2)"/>
      <sheetName val="대비2"/>
      <sheetName val="자재단가표"/>
      <sheetName val="동원인원산출"/>
      <sheetName val="플랜트 설치"/>
      <sheetName val="COST"/>
      <sheetName val="실행철강하도"/>
      <sheetName val="Model"/>
      <sheetName val="Ⅱ1-0타"/>
      <sheetName val="직노"/>
      <sheetName val="8.자재단가"/>
      <sheetName val="개요"/>
      <sheetName val="자료"/>
      <sheetName val="비대칭계수"/>
      <sheetName val="전동기 SPEC"/>
      <sheetName val="구왤집계표"/>
      <sheetName val="Ⅴ-2.공종별내역"/>
      <sheetName val="장비당단가 (1)"/>
      <sheetName val="구리토평1전기"/>
      <sheetName val="#230,#235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공사설명서"/>
      <sheetName val="초"/>
      <sheetName val="산근"/>
      <sheetName val="검색"/>
      <sheetName val="예산변경사항"/>
      <sheetName val="코드표"/>
      <sheetName val="관리비"/>
      <sheetName val="현장관리비집계표"/>
      <sheetName val="견적조건"/>
      <sheetName val="예산M12A"/>
      <sheetName val="공종분류"/>
      <sheetName val="별표"/>
      <sheetName val="봉방동근생"/>
      <sheetName val="45,46"/>
      <sheetName val="을지"/>
      <sheetName val="전기"/>
      <sheetName val="설계서"/>
      <sheetName val="일위대가(계측기설치)"/>
      <sheetName val="관거공사비"/>
      <sheetName val=" 견적서"/>
      <sheetName val="1을"/>
      <sheetName val="하수급견적대비"/>
      <sheetName val="dg"/>
      <sheetName val="Budget 2005(DW)"/>
      <sheetName val="입찰안"/>
      <sheetName val="ins"/>
      <sheetName val="배수관공"/>
      <sheetName val="내역표지"/>
      <sheetName val="NEYOK"/>
      <sheetName val="보도경계블럭"/>
      <sheetName val="Indirect Cost"/>
      <sheetName val="P.M 별"/>
      <sheetName val="실행내역서"/>
      <sheetName val="major"/>
      <sheetName val="DS-최종"/>
      <sheetName val="명세서"/>
      <sheetName val="J直材4"/>
      <sheetName val="배수공토공"/>
      <sheetName val="골재집계"/>
      <sheetName val="단가조정"/>
      <sheetName val="단위수량"/>
      <sheetName val="CIVIL"/>
      <sheetName val="설산1.나"/>
      <sheetName val="IMP(MAIN)"/>
      <sheetName val="IMP (REACTOR)"/>
      <sheetName val="5공철탑검토표"/>
      <sheetName val="4공철탑검토"/>
      <sheetName val="총누계"/>
      <sheetName val="남ꌀ전JC"/>
      <sheetName val="단면치수"/>
      <sheetName val="Proposal"/>
      <sheetName val="5. COST SCHEDULE PER EXPENSE"/>
      <sheetName val="D040416"/>
      <sheetName val="U-TYPE(1)"/>
      <sheetName val="CS2"/>
      <sheetName val="설계명세서(선로)"/>
      <sheetName val="Despacho (c.civil)"/>
      <sheetName val="CALCULATION"/>
      <sheetName val="원가계산서(남측)"/>
      <sheetName val="DIAPHRAGM"/>
      <sheetName val="물량산출근거"/>
      <sheetName val="Qheet3"/>
      <sheetName val="본사S"/>
      <sheetName val="쵽괄표"/>
      <sheetName val="쵽물량표"/>
      <sheetName val="정산민량표"/>
      <sheetName val="4.실행예산단가삼출서(단갌)"/>
      <sheetName val="4.실행예산단가삼출서(금액)"/>
      <sheetName val="5.현잣관리비"/>
      <sheetName val="일"/>
      <sheetName val="FAB별"/>
      <sheetName val="96수출"/>
      <sheetName val="설계내역(2001)"/>
      <sheetName val="입적표"/>
      <sheetName val="BSD (2)"/>
      <sheetName val="계화배수"/>
      <sheetName val="물가"/>
      <sheetName val="수량산출근거"/>
      <sheetName val="양식"/>
      <sheetName val="단가비교표_공통1"/>
      <sheetName val="방음벽 기초 일반수량"/>
      <sheetName val="토사(PE)"/>
      <sheetName val="SLAB"/>
      <sheetName val="BOQ-Summary_Form A2"/>
      <sheetName val="국공유지및사유지"/>
      <sheetName val="예산내역서"/>
      <sheetName val="건물현황"/>
      <sheetName val="재무가정"/>
      <sheetName val="원가집계"/>
      <sheetName val="sum1 (2)"/>
      <sheetName val="단위세대"/>
      <sheetName val="6동"/>
      <sheetName val="단가조사표"/>
      <sheetName val="말뚝지지력산정"/>
      <sheetName val="VXXX"/>
      <sheetName val="GIS재"/>
      <sheetName val="MTR재(한기)"/>
      <sheetName val="GIS.Ry재"/>
      <sheetName val="EP0618"/>
      <sheetName val="내역전기"/>
      <sheetName val="배수공"/>
      <sheetName val="암거"/>
      <sheetName val="포장공"/>
      <sheetName val="DESIGN_CRETERIA"/>
      <sheetName val="Base_Data"/>
      <sheetName val="원본"/>
      <sheetName val="입력1"/>
      <sheetName val="98수금사업"/>
      <sheetName val="Page 1A - Proposal Strategy "/>
      <sheetName val="작성"/>
      <sheetName val="dt0301"/>
      <sheetName val="dtt0301"/>
      <sheetName val="부재리스트"/>
      <sheetName val="가설건물"/>
      <sheetName val="IP좌표"/>
      <sheetName val="세부내역서(전기)"/>
      <sheetName val="기타 정보통신공사"/>
      <sheetName val="b_balju_cho"/>
      <sheetName val="단가조사"/>
      <sheetName val="조도"/>
      <sheetName val="Breakdown"/>
      <sheetName val="투찰내역"/>
      <sheetName val="부재력정리"/>
      <sheetName val="재집"/>
      <sheetName val="직재"/>
      <sheetName val="백암비스타내역"/>
      <sheetName val="20관리비율"/>
      <sheetName val="방송노임"/>
      <sheetName val="진주방향"/>
      <sheetName val="전압강하계산"/>
      <sheetName val="일용노임단가"/>
      <sheetName val="일위단가"/>
      <sheetName val="사진"/>
      <sheetName val="설계명세서"/>
      <sheetName val="TB-내역서"/>
      <sheetName val="Main"/>
      <sheetName val="재료집계"/>
      <sheetName val="studio"/>
      <sheetName val="표지1"/>
      <sheetName val="교통대책내역"/>
      <sheetName val="설변내역1"/>
      <sheetName val="가설공사내역"/>
      <sheetName val="Coeffiecient"/>
      <sheetName val="월선수금"/>
      <sheetName val="118.세금과공과"/>
      <sheetName val="현대물량"/>
      <sheetName val="FILE1"/>
      <sheetName val="전동기 SP԰_x0000_"/>
      <sheetName val="통합"/>
      <sheetName val="가시설(TYPE-A)"/>
      <sheetName val="1-1평균터파기고(1)"/>
      <sheetName val="1NYS(당)"/>
      <sheetName val="요율"/>
      <sheetName val="심사계산"/>
      <sheetName val="심사물량"/>
      <sheetName val="신천교(음성)"/>
      <sheetName val="SORCE1"/>
      <sheetName val="가시설단위수량"/>
      <sheetName val="RAHMEN"/>
      <sheetName val="배"/>
      <sheetName val="종합"/>
      <sheetName val="도장수량"/>
      <sheetName val="IMPEADENC_x0000__x0000_"/>
      <sheetName val=""/>
      <sheetName val="가격조사서"/>
      <sheetName val="Galaxy 소비자가격표"/>
      <sheetName val="을 2"/>
      <sheetName val="을 1"/>
      <sheetName val="보차도경계석"/>
      <sheetName val="기계경비(시간당)"/>
      <sheetName val="견적을지"/>
      <sheetName val="KP1590_E"/>
      <sheetName val="예산蔘_x001c_蕜_x001c_"/>
      <sheetName val="예산诘_x001c_谜_x001c_"/>
      <sheetName val="부하LOAD"/>
      <sheetName val="200"/>
      <sheetName val="EQUIPMENT -2"/>
      <sheetName val="FLANGE"/>
      <sheetName val="VALVE"/>
      <sheetName val="LOPCALC"/>
      <sheetName val="일위대가(가설)"/>
      <sheetName val="단가표 "/>
      <sheetName val="CABLE_SIZE_CALCULATION_SHEET"/>
      <sheetName val="IMPEADENCE_MAP_"/>
      <sheetName val="IMPEADENCE_"/>
      <sheetName val="입찰참가보고_(2)"/>
      <sheetName val="공정현황보고(3_20)_(2)"/>
      <sheetName val="추진공정(법인)3_20"/>
      <sheetName val="공정현황보고(3_27)_(2)"/>
      <sheetName val="추진공정(법인)3_27"/>
      <sheetName val="공정현황보고(4_2)"/>
      <sheetName val="1_공사집행계획서"/>
      <sheetName val="2_예산내역검토서"/>
      <sheetName val="3_실행원가내역서"/>
      <sheetName val="4_실행예산단가산출서(단가)"/>
      <sheetName val="4_실행예산단가산출서(금액)"/>
      <sheetName val="5_현장관리비"/>
      <sheetName val="6_공사예정공정표"/>
      <sheetName val="7_인원동원현황"/>
      <sheetName val="8_장비투입현황"/>
      <sheetName val="9_문제점_및_대책"/>
      <sheetName val="10_설계변경_및_추가공사"/>
      <sheetName val="1_철주신설"/>
      <sheetName val="2_철주신설"/>
      <sheetName val="3_철주신설"/>
      <sheetName val="4_비임신설"/>
      <sheetName val="5_기기가대"/>
      <sheetName val="6_철주기초"/>
      <sheetName val="7_기기기초"/>
      <sheetName val="8_기기기초"/>
      <sheetName val="9_기기기초"/>
      <sheetName val="10_단권변압기"/>
      <sheetName val="11_가스절연"/>
      <sheetName val="12_전자식제어반"/>
      <sheetName val="13_고장점표정반"/>
      <sheetName val="14_GP"/>
      <sheetName val="COVER"/>
      <sheetName val="효성CB 1P기초"/>
      <sheetName val="공통"/>
      <sheetName val="투자효율분석"/>
      <sheetName val="부하계산서"/>
      <sheetName val="ATS단가"/>
      <sheetName val="세목별"/>
      <sheetName val="1.설계조건"/>
      <sheetName val="착공내역"/>
      <sheetName val="연습"/>
      <sheetName val="본부소개"/>
      <sheetName val="아파트1"/>
      <sheetName val="타워기초"/>
      <sheetName val="1.우편집중내역서"/>
      <sheetName val="품셈(기초)"/>
      <sheetName val="가시설수량"/>
      <sheetName val="일반맨홀수량집계"/>
      <sheetName val="전기단가조사서"/>
      <sheetName val="날개벽(시점좌측)"/>
      <sheetName val="변경내역"/>
      <sheetName val="토&amp;흙"/>
      <sheetName val="BQ-Offsite"/>
      <sheetName val="PipWT"/>
      <sheetName val="갑지(추정)"/>
      <sheetName val="안정검토"/>
      <sheetName val="비교표"/>
      <sheetName val="대림경상68억"/>
      <sheetName val="s"/>
      <sheetName val="기초견적가"/>
      <sheetName val="MW-S"/>
      <sheetName val="NYS"/>
      <sheetName val="MW-BM"/>
      <sheetName val="내역(전체)"/>
      <sheetName val="Data&amp;Result"/>
      <sheetName val="L형옹벽"/>
      <sheetName val="정산입력"/>
      <sheetName val="별첨1"/>
      <sheetName val="CAPVC"/>
      <sheetName val="토공 토적표"/>
      <sheetName val="6공구전체"/>
      <sheetName val="3련 BOX"/>
      <sheetName val="하조서"/>
      <sheetName val="현장관리비내역서"/>
      <sheetName val="표지판현황"/>
      <sheetName val="1호맨홀토공"/>
      <sheetName val="순공사비총괄"/>
      <sheetName val="INPUT"/>
      <sheetName val="갑지1"/>
      <sheetName val="3.건축(현장안)"/>
      <sheetName val="구의33고"/>
      <sheetName val="당초수량"/>
      <sheetName val="구조물공"/>
      <sheetName val="참고"/>
      <sheetName val="B767"/>
      <sheetName val="2002년요약"/>
      <sheetName val="자판실행"/>
      <sheetName val="99.6"/>
      <sheetName val="단가(1)"/>
      <sheetName val="3.현장배치"/>
      <sheetName val="남양내역"/>
      <sheetName val="견적정보"/>
      <sheetName val="공사내역"/>
      <sheetName val="배수공1"/>
      <sheetName val="공통가설공사"/>
      <sheetName val="Condition"/>
      <sheetName val="부대"/>
      <sheetName val="RING WALL"/>
      <sheetName val="기계"/>
      <sheetName val="I一般比"/>
      <sheetName val="Parts 1 Feb 2004"/>
      <sheetName val="대전21토목내역서"/>
      <sheetName val="list price"/>
      <sheetName val="토공(우물통,기타) "/>
      <sheetName val="현장경비"/>
      <sheetName val="도급및 실행내역"/>
      <sheetName val="환율"/>
      <sheetName val="Studiþ"/>
      <sheetName val="Inquiry"/>
      <sheetName val="부대공Ⅱ"/>
      <sheetName val="말뚝지ᘀ᨜԰_x0000_"/>
      <sheetName val="Ⅴ-2.공ᛇ᨜԰_x0000_"/>
      <sheetName val="오산갈醜"/>
      <sheetName val="말뚝지怀፵∀ᩃ"/>
      <sheetName val="부대_x0005__x0000_"/>
      <sheetName val="견적_x0005__x0000_"/>
      <sheetName val="Ԁ"/>
      <sheetName val="건설성적"/>
      <sheetName val="토류판설치(t=60)"/>
      <sheetName val="-15.0"/>
      <sheetName val="공사기본내용입력"/>
      <sheetName val="15_전철용RTU"/>
      <sheetName val="16_R-C_BANK"/>
      <sheetName val="17_모선배선"/>
      <sheetName val="18_제어및전력케이블"/>
      <sheetName val="19_핏트"/>
      <sheetName val="20_배수로"/>
      <sheetName val="조명시설"/>
      <sheetName val="21_스틸그레이팅"/>
      <sheetName val="22_접지장치"/>
      <sheetName val="23_옥외전선관"/>
      <sheetName val="24_옥외외등"/>
      <sheetName val="25_무인화설비"/>
      <sheetName val="26_콘크리트포장"/>
      <sheetName val="27_자갈부설"/>
      <sheetName val="28_휀스"/>
      <sheetName val="29_소내용TR"/>
      <sheetName val="30_고배용VCB"/>
      <sheetName val="31_고배용RTU"/>
      <sheetName val="32_기기기초"/>
      <sheetName val="33_지중케이블"/>
      <sheetName val="34_전력용관로"/>
      <sheetName val="35_장주신설"/>
      <sheetName val="36_맨홀"/>
      <sheetName val="37_운반비"/>
      <sheetName val="복구량산정_및_전용회선_사용"/>
      <sheetName val="공구손료_산출내역"/>
      <sheetName val="2F_회의실견적(5_14_일대)"/>
      <sheetName val="남양시작동자105노65기1_3화1_2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신규단가-00_11_30"/>
      <sheetName val="전차선로_물량표"/>
      <sheetName val="노원열병합__건축공사기성내역서"/>
      <sheetName val="I_설계조건"/>
      <sheetName val="31_고RTU"/>
      <sheetName val="말뚝지怀፵ን"/>
      <sheetName val="1호맨홀가감수량"/>
      <sheetName val="1호맨홀수량산출"/>
      <sheetName val="오산갈漰"/>
      <sheetName val="오산갈_x0005_"/>
      <sheetName val="사급자재총괄"/>
      <sheetName val="type-F"/>
      <sheetName val="일위산출"/>
      <sheetName val="예산"/>
      <sheetName val="PILE길이산출(DRA)"/>
      <sheetName val="내역서(기성청구)"/>
      <sheetName val="기타공"/>
      <sheetName val="배수집계"/>
      <sheetName val="3.하중산정4.지지력"/>
      <sheetName val="CAL"/>
      <sheetName val="재료缀ᨎ"/>
      <sheetName val="품질 및 缀ᨎ԰_x0000_缀_x0000__x0000_"/>
      <sheetName val="간접비내역-1"/>
      <sheetName val="CAL."/>
      <sheetName val="합계"/>
      <sheetName val="plan&amp;section of foundation"/>
      <sheetName val="design criteria"/>
      <sheetName val="SILICATE"/>
      <sheetName val="적현로"/>
      <sheetName val="T진도"/>
      <sheetName val="소요자재"/>
      <sheetName val="Baby일위대가"/>
      <sheetName val="(자가망)일위대가표"/>
      <sheetName val="DESIGN CRETERIA"/>
      <sheetName val="전선 및 전선관"/>
      <sheetName val="토공,기초"/>
      <sheetName val="산출내역서집계표"/>
      <sheetName val="시행예산"/>
      <sheetName val="99총공사내역서"/>
      <sheetName val="견적"/>
      <sheetName val="사급자재"/>
      <sheetName val="예산M5A"/>
      <sheetName val="포장복구집계"/>
      <sheetName val="대우단가(풍산)"/>
      <sheetName val="SUB일위대가"/>
      <sheetName val="4.말뚝설계"/>
      <sheetName val="산๿"/>
      <sheetName val="BOM-Form A.1.III"/>
      <sheetName val="L_RPTA05_목록"/>
      <sheetName val="TCA"/>
      <sheetName val=""/>
      <sheetName val="/_x0000_"/>
      <sheetName val="倀Ṙ"/>
      <sheetName val="코드蚘"/>
      <sheetName val="표지頀ᎆ뤀ᨇ"/>
      <sheetName val="내역頀ᎆ뤀"/>
      <sheetName val="내역︀ᇕ԰"/>
      <sheetName val="계화徸〒"/>
      <sheetName val="KP1590__x0005_"/>
      <sheetName val="123"/>
      <sheetName val="토공사"/>
      <sheetName val="설비내역서"/>
      <sheetName val="건축내역서"/>
      <sheetName val="전기내역서"/>
      <sheetName val="FLA"/>
      <sheetName val="실행내역서 "/>
      <sheetName val="dg-VTu"/>
      <sheetName val="건축공사"/>
      <sheetName val="품의서"/>
      <sheetName val="품셈TABLE"/>
      <sheetName val="보집계표"/>
      <sheetName val="계렀቟԰"/>
      <sheetName val="#4DUCT SUPPORT 체크LIST"/>
      <sheetName val="공사원가_x0005__x0000_"/>
      <sheetName val="총공사비"/>
      <sheetName val="말뚝지ᴀᨈ԰_x0000_"/>
      <sheetName val="인사자료총집계"/>
      <sheetName val="편입토지조서"/>
      <sheetName val="공사비총괄표"/>
      <sheetName val="1-1"/>
      <sheetName val="단가조๿"/>
      <sheetName val="6PILE  (돌출)"/>
      <sheetName val="가감수량"/>
      <sheetName val="맨홀수량산출"/>
      <sheetName val="단가표"/>
      <sheetName val="내역(원안-대안)"/>
      <sheetName val="working load at the btm ft."/>
      <sheetName val="토사԰_x0000_缀_x0000_"/>
      <sheetName val="비대缀ᨎ԰"/>
      <sheetName val="개԰"/>
      <sheetName val="산尜"/>
      <sheetName val="저"/>
      <sheetName val="맨홀수량"/>
      <sheetName val="기본자료"/>
      <sheetName val="세부내역"/>
      <sheetName val="현장별계약현황('98.10.31)"/>
      <sheetName val="오산︀폕"/>
      <sheetName val="stability check"/>
      <sheetName val="design load"/>
      <sheetName val="GL연결용"/>
      <sheetName val="적용 기준(환율)-1"/>
      <sheetName val="적용 기준(환율)"/>
      <sheetName val="자재단가 "/>
      <sheetName val="단가산출3"/>
      <sheetName val="단가산출_목록"/>
      <sheetName val="비교缀"/>
      <sheetName val="화산경계"/>
      <sheetName val="방배동내역(리라)"/>
      <sheetName val="부대공사총괄"/>
      <sheetName val="건축공사집계표"/>
      <sheetName val="방배동내역 (총괄)"/>
      <sheetName val="산출"/>
      <sheetName val="BOM"/>
      <sheetName val="Data Vol"/>
      <sheetName val="공사비명세서"/>
      <sheetName val="계화_x0005__x0000_"/>
      <sheetName val="계화髜_x0013_"/>
      <sheetName val="Code-&gt;No"/>
      <sheetName val="sc0314 Index"/>
      <sheetName val="EQUIP-H"/>
      <sheetName val="EACT10"/>
      <sheetName val="Ⰰὖ"/>
      <sheetName val="䀀⹛"/>
      <sheetName val="국내조달(통합-1)"/>
      <sheetName val="　ፙ"/>
      <sheetName val="Construction"/>
      <sheetName val="48일위"/>
      <sheetName val="22일위"/>
      <sheetName val="49일위"/>
      <sheetName val="POL6차-PIPING"/>
      <sheetName val="코드猂"/>
      <sheetName val="부대공"/>
      <sheetName val="방호벽"/>
      <sheetName val="교통표지"/>
      <sheetName val="낙석방지책"/>
      <sheetName val="31.고_x005f_x0000_RTU"/>
      <sheetName val="35_x005f_x000e_장주신설"/>
      <sheetName val="계화丵〒"/>
      <sheetName val="2선재"/>
      <sheetName val="작성방법"/>
      <sheetName val="BOQ건축"/>
      <sheetName val="맨홀토공수량"/>
      <sheetName val="총괄-1"/>
      <sheetName val="DNW"/>
      <sheetName val="B토목"/>
      <sheetName val="전체"/>
      <sheetName val="일반부하"/>
      <sheetName val="2공구산출내역"/>
      <sheetName val="일반전기"/>
      <sheetName val="쵽괄墌"/>
      <sheetName val="각종장비전압강하계산"/>
      <sheetName val="부대공헾】_x0005_"/>
      <sheetName val="계획세헾"/>
      <sheetName val="MAT"/>
      <sheetName val="성토도수로현황"/>
      <sheetName val="DS_3Q"/>
      <sheetName val="Sitec120"/>
      <sheetName val="안က_x0000_瀀"/>
      <sheetName val="안/_x0000_ "/>
      <sheetName val="명헾】"/>
      <sheetName val="BQ(실행)"/>
      <sheetName val="2001예정공정표 "/>
      <sheetName val="공사비예산서(토목분)"/>
      <sheetName val="공조생기"/>
      <sheetName val="COPING"/>
      <sheetName val="재료"/>
      <sheetName val="1.취수장"/>
      <sheetName val="신축수량"/>
      <sheetName val="건축마감(E)"/>
      <sheetName val="BOX"/>
      <sheetName val="항목별내역헾"/>
      <sheetName val="00내역서"/>
      <sheetName val="입출재고현황 (2)"/>
      <sheetName val="날개벽(좌,우=45도,75도)"/>
      <sheetName val="APT내역"/>
      <sheetName val="부대시설"/>
      <sheetName val="일위대가㢸"/>
      <sheetName val="계摠"/>
      <sheetName val="Ⅴ-2.砀鹅瘂/"/>
      <sheetName val="Ⅴ-2.ᰀ፜搀፜"/>
      <sheetName val="J︀ᇕ԰"/>
      <sheetName val="자료입력"/>
      <sheetName val="JUCKEYK"/>
      <sheetName val="AP1"/>
      <sheetName val="실행철헾】_x0005_"/>
      <sheetName val="자재단䈀Ὢ"/>
      <sheetName val="PRO_DCI"/>
      <sheetName val="INST_DCI"/>
      <sheetName val="HVAC_DCI"/>
      <sheetName val="PIPE_DCI"/>
      <sheetName val="공사비 내역 (가)"/>
      <sheetName val="장비"/>
      <sheetName val="계획세_x0005_"/>
      <sheetName val="계획세喀"/>
      <sheetName val="경비_원본"/>
      <sheetName val="개ᰀ"/>
      <sheetName val="부하(성남)"/>
      <sheetName val="내역(자100%,노100%)기아화성UD동"/>
      <sheetName val="1.설계설명서"/>
      <sheetName val="기준자료"/>
      <sheetName val="CAT_5"/>
      <sheetName val="J直材_x0005_"/>
      <sheetName val=" ԰_x0000_缀"/>
      <sheetName val="슬래브(유곡)"/>
      <sheetName val="전기簀፰쐀፰"/>
      <sheetName val="D01"/>
      <sheetName val="자료(통합)"/>
      <sheetName val="대상공사(조달청)"/>
      <sheetName val="Mp-team 1"/>
      <sheetName val="SUMMARY"/>
      <sheetName val="PAINT"/>
      <sheetName val="콘크리트타설집계표"/>
      <sheetName val="일반맨홀수량집계(A-7 LINE)"/>
      <sheetName val="물량산〒_x0005_"/>
      <sheetName val="부紀ዱ԰"/>
      <sheetName val="물︀"/>
      <sheetName val="Testing"/>
      <sheetName val="을부담_x0000__x0000_頀"/>
      <sheetName val="전기공사"/>
      <sheetName val="단가址&quot;垌"/>
      <sheetName val="부표총괄"/>
      <sheetName val="차수"/>
      <sheetName val="도급예산내역᐀ባ搀腳"/>
      <sheetName val="101동"/>
      <sheetName val="업무처리전"/>
      <sheetName val="시공측량-을"/>
      <sheetName val="L형옹๿"/>
      <sheetName val="L형옹_x0005_"/>
      <sheetName val="봉방동근_x0005_"/>
      <sheetName val="L형옹尜"/>
      <sheetName val="장비분석"/>
      <sheetName val="구왤렀቟԰"/>
      <sheetName val="도급양식"/>
      <sheetName val="일위대가(1)"/>
      <sheetName val="SRC CLOUMN 설계"/>
      <sheetName val="총누헾"/>
      <sheetName val="M1"/>
      <sheetName val="기자재비"/>
      <sheetName val="MRS세부"/>
      <sheetName val="노임변동률"/>
      <sheetName val="Sheet17"/>
      <sheetName val="guard(mac)"/>
      <sheetName val="채권(하반기)"/>
      <sheetName val="sheets"/>
      <sheetName val="CONTENTS"/>
      <sheetName val="우각부보강"/>
      <sheetName val="Ⅴ-2.︀ᇕ԰_x0000_缀"/>
      <sheetName val="대로근거"/>
      <sheetName val="1.설계기준"/>
      <sheetName val="지계"/>
      <sheetName val="오ԯ_x0000_缀"/>
      <sheetName val="오砀⦁︀"/>
      <sheetName val="단가조건(02년)"/>
      <sheetName val="단위헾】"/>
      <sheetName val="S1"/>
      <sheetName val="계획세_x0010_"/>
      <sheetName val="20"/>
      <sheetName val="관리사무소"/>
      <sheetName val="계԰"/>
      <sheetName val="공정코드"/>
      <sheetName val="전도금청구서_(2)"/>
      <sheetName val="금전출납_"/>
      <sheetName val="식대_"/>
      <sheetName val="기성고조서(폐기물)_(2)"/>
      <sheetName val="Sheet3_(5)"/>
      <sheetName val="Sheet3_(6)"/>
      <sheetName val="Sheet1_(2)"/>
      <sheetName val="8_PILE__(돌출)"/>
      <sheetName val="11_자재단가"/>
      <sheetName val="내역서_"/>
      <sheetName val="준검_내역서"/>
      <sheetName val="화재_탐지_설비"/>
      <sheetName val="3BL공동구_수량"/>
      <sheetName val="Site_Expenses"/>
      <sheetName val="조도계산서_(도서)"/>
      <sheetName val="7_1유효폭"/>
      <sheetName val="32_銅기기초"/>
      <sheetName val="GI_x0010__x0000_"/>
      <sheetName val="기계내역서"/>
      <sheetName val="Motor Data"/>
      <sheetName val="설산岘_x001b_幌"/>
      <sheetName val="설산嗸0丵"/>
      <sheetName val="설산_x0000__x0000_嬜"/>
      <sheetName val="TYPE-A"/>
      <sheetName val="단가¬⽘"/>
      <sheetName val="단가֬_x0000_"/>
      <sheetName val="연돌일위집계"/>
      <sheetName val="工완성공사율"/>
      <sheetName val="적용환율"/>
      <sheetName val="예산변경_x0000__x0000_"/>
      <sheetName val="연동 내역서"/>
      <sheetName val="기본DATA"/>
      <sheetName val="인건비 "/>
      <sheetName val="기초일위"/>
      <sheetName val="시설일위"/>
      <sheetName val="식재일위"/>
      <sheetName val="현장유지관리비"/>
      <sheetName val="공통(20-91)"/>
      <sheetName val="자재"/>
      <sheetName val="Wt of Mod."/>
      <sheetName val="DRAIN DRUM PIT D-301"/>
      <sheetName val="내역총헾】"/>
      <sheetName val="부翇ᨎ԰"/>
      <sheetName val="부缀ᨎ԰"/>
      <sheetName val="예가표"/>
      <sheetName val="총누_x0005_"/>
      <sheetName val="견ԯ_x0000_缀"/>
      <sheetName val="오산갈墨"/>
      <sheetName val="︀ᇕ"/>
      <sheetName val="내역서(우)"/>
      <sheetName val="기성내역서표지"/>
      <sheetName val="항목별내԰_x0000_"/>
      <sheetName val="견֮_x0000_缀"/>
      <sheetName val="날개벽(TYPE3)"/>
      <sheetName val="예산M︀ᇕ԰"/>
      <sheetName val="ASEM내역"/>
      <sheetName val="데리네이타현황"/>
      <sheetName val="입력"/>
      <sheetName val="단︀ᇕ԰"/>
      <sheetName val="부쌔ᄅ0"/>
      <sheetName val="단က_x0000_　"/>
      <sheetName val="CRUDE RE-bar"/>
      <sheetName val="단㔀቎԰"/>
      <sheetName val="보԰_x0000_缀"/>
      <sheetName val="보ᰀ፜搀"/>
      <sheetName val="말뚝지지0_x0000_怀"/>
      <sheetName val="물량산출근䡲"/>
      <sheetName val="설계산출기䀀"/>
      <sheetName val="실행철강矨_x001e_"/>
      <sheetName val="1F"/>
      <sheetName val="토적표"/>
      <sheetName val="수문일1"/>
      <sheetName val="전등"/>
      <sheetName val="문학간접"/>
      <sheetName val="제조98"/>
      <sheetName val="7내역"/>
      <sheetName val="CC16-내역서"/>
      <sheetName val="보렀቟԰"/>
      <sheetName val="자재집계표"/>
      <sheetName val="40총괄"/>
      <sheetName val="40집계"/>
      <sheetName val="간접비"/>
      <sheetName val="공주-교대(A1)"/>
      <sheetName val="비교_x0005_"/>
      <sheetName val="문산방향-교대(A2)"/>
      <sheetName val="하도금액분계"/>
      <sheetName val="구왤집︀ᇕ"/>
      <sheetName val="FB25JN"/>
      <sheetName val="총누怸"/>
      <sheetName val="총누_x0010_"/>
      <sheetName val="청제공기계일위대가"/>
      <sheetName val="비목군단가비교표"/>
      <sheetName val="분석"/>
      <sheetName val="건축외주"/>
      <sheetName val="자  재"/>
      <sheetName val="도"/>
      <sheetName val="[DS-LOAD.XLS]안/_x0000_ "/>
      <sheetName val="[DS-LOAD.XLS]Ⅴ-2.砀鹅瘂/"/>
      <sheetName val="DJ1"/>
      <sheetName val="က_x0000_"/>
      <sheetName val="쀀ፐ"/>
      <sheetName val="缀ᨎ"/>
      <sheetName val="TRE TABLE"/>
      <sheetName val="BASIC (2)"/>
      <sheetName val="#2_일위대가목록"/>
      <sheetName val=" ㇆"/>
      <sheetName val="_x0000_㇇"/>
      <sheetName val="裁"/>
      <sheetName val="쏁"/>
      <sheetName val="怀"/>
      <sheetName val="䈀ᅪ"/>
      <sheetName val="직勨"/>
      <sheetName val="봉방_x0000__x0000_沰"/>
      <sheetName val="봉방䡲る_x0000_"/>
      <sheetName val="정보매체A동"/>
      <sheetName val="자탐수량산출서"/>
      <sheetName val=" 閍"/>
      <sheetName val="crude.SLAB RE-bar"/>
      <sheetName val="품질 및 특성 쌞ᄅ0_x0000_"/>
      <sheetName val="C1ㅇ"/>
      <sheetName val="예산변ﻔᇕ԰"/>
      <sheetName val="별䠍"/>
      <sheetName val="d_x0010_"/>
      <sheetName val="월별자금계획"/>
      <sheetName val="archi(본사)"/>
      <sheetName val="전체헾】_x0005_"/>
      <sheetName val="3헾】_x0005_"/>
      <sheetName val="실행๿〚_x0005_"/>
      <sheetName val="총공사내역서"/>
      <sheetName val="총누_x0000_"/>
      <sheetName val="입_x0005__x0000_"/>
      <sheetName val="입헾】"/>
      <sheetName val="물량 산출 통신 맨홀"/>
      <sheetName val="Architecture Work"/>
      <sheetName val="JOINT1"/>
      <sheetName val="목차 "/>
      <sheetName val="계화배׃"/>
      <sheetName val="Macro(전선)"/>
      <sheetName val="광속"/>
      <sheetName val="Macro(전등)"/>
      <sheetName val="구왤집계徸"/>
      <sheetName val="XL4Poppy"/>
      <sheetName val="주빔의 설계"/>
      <sheetName val="8&amp;장비투입현황"/>
      <sheetName val="ꕬ완터널조명(할증제외)"/>
      <sheetName val="굤완터널소화기(할증)"/>
      <sheetName val="일밐공사"/>
      <sheetName val="신우"/>
      <sheetName val="소요자재명세서"/>
      <sheetName val="노무비명세서"/>
      <sheetName val="단가_x0005__x0000_"/>
      <sheetName val="송중자재"/>
      <sheetName val="_견적서"/>
      <sheetName val="증감대비"/>
      <sheetName val="Manual Valve List"/>
      <sheetName val="ᰀ"/>
      <sheetName val="원형䀀ኀ㠀ኃ"/>
      <sheetName val="원형︀ᇕ԰_x0000_"/>
      <sheetName val="전동기 SP︀ᇕ"/>
      <sheetName val="적聀_x0012_"/>
      <sheetName val="월선︀ᇕ"/>
      <sheetName val="8.자재단가비교표"/>
      <sheetName val="5.수량집계"/>
      <sheetName val="3.일위대가표"/>
      <sheetName val="언어보정"/>
      <sheetName val="품질보정"/>
      <sheetName val="B부대공"/>
      <sheetName val="재해-호표"/>
      <sheetName val="제잡비계산"/>
      <sheetName val="N賃率-職"/>
      <sheetName val="물량"/>
      <sheetName val="직공비"/>
      <sheetName val="코헾⿾"/>
      <sheetName val="단가 및 재료비"/>
      <sheetName val="파일의이용"/>
      <sheetName val="05년5월"/>
      <sheetName val="자재㔰቎԰"/>
      <sheetName val="계화㔀቎"/>
      <sheetName val="자재㗇቎԰"/>
      <sheetName val="자재㗈቎԰"/>
      <sheetName val="자재㔀቎԰"/>
      <sheetName val="자재㕑቎԰"/>
      <sheetName val="가로등기초"/>
      <sheetName val="방송丵〒"/>
      <sheetName val="미드수량"/>
      <sheetName val="견적내용입력"/>
      <sheetName val="발신정보"/>
      <sheetName val="DS-최尜"/>
      <sheetName val="공사입력"/>
      <sheetName val="현장관리비참조"/>
      <sheetName val="Calcs"/>
      <sheetName val="설계명세서丵〒_x0005__x0000_"/>
      <sheetName val="D-ELECT"/>
      <sheetName val="견적990322"/>
      <sheetName val="IO LIST"/>
      <sheetName val="총괄내역԰"/>
      <sheetName val="J直԰_x0000_"/>
      <sheetName val="1_철주신_x0005_"/>
      <sheetName val="현장관리비๿〚_x0005_"/>
      <sheetName val="현장관리비_x0005__x0000_"/>
      <sheetName val="현장관리비헾】_x0005_"/>
      <sheetName val="1_철주신尜"/>
      <sheetName val="1_철주신徸"/>
      <sheetName val="Mode¸"/>
      <sheetName val="Modex"/>
      <sheetName val="96수︀"/>
      <sheetName val="깨기"/>
      <sheetName val="설계서을"/>
      <sheetName val="토사(᐀ባ切"/>
      <sheetName val="토사(ꃈፐ"/>
      <sheetName val="렀"/>
      <sheetName val="㔀"/>
      <sheetName val="ꠋ"/>
      <sheetName val="砌"/>
      <sheetName val="예산ᛅ⼝_x0005_"/>
      <sheetName val=""/>
      <sheetName val="밃"/>
      <sheetName val="노무산출서"/>
      <sheetName val="堇"/>
      <sheetName val="踂"/>
      <sheetName val="철거산출근거"/>
      <sheetName val="단위세萸"/>
      <sheetName val="단위세_x0005_"/>
      <sheetName val="노단"/>
      <sheetName val="36단가"/>
      <sheetName val="KSTAR-M"/>
      <sheetName val="조도계산"/>
      <sheetName val="5지구단위"/>
      <sheetName val="0"/>
      <sheetName val="장비당단가 ︀ᇕ԰"/>
      <sheetName val="P.쀀⊒缀"/>
      <sheetName val="P.尀⊓ꐀ"/>
      <sheetName val="조경일람"/>
      <sheetName val="부대廠_x0013_"/>
      <sheetName val="개별직종노임단가(2003.9)"/>
      <sheetName val="FRT_O"/>
      <sheetName val="부대浜_x0015_"/>
      <sheetName val="DPRKMHDT"/>
      <sheetName val="골재헾】"/>
      <sheetName val="중기사용료산출근거"/>
      <sheetName val="96보완계획7.12"/>
      <sheetName val="노임(1차)"/>
      <sheetName val="기초"/>
      <sheetName val="치수표"/>
      <sheetName val="Modeþ"/>
      <sheetName val="Mode_x0000_"/>
      <sheetName val="포장공사"/>
      <sheetName val="재료-CODE"/>
      <sheetName val="내역_FILE"/>
      <sheetName val="9.2단가산출서"/>
      <sheetName val="손료"/>
      <sheetName val="Ⅴ-2.԰_x0000_缀_x0000__x0000_"/>
      <sheetName val="집수정단"/>
      <sheetName val="c.s"/>
      <sheetName val="개쌈"/>
      <sheetName val="산徸"/>
      <sheetName val="FILE¸"/>
      <sheetName val="FILE_x0000_"/>
      <sheetName val="c._x0010_"/>
      <sheetName val="c.¨"/>
      <sheetName val="산_x0010_"/>
      <sheetName val="1,2공구원가계산서"/>
      <sheetName val="1공구산출내역서"/>
      <sheetName val="날개벽수량표"/>
      <sheetName val="점공통경비배부"/>
      <sheetName val="연령현황"/>
      <sheetName val="총 원가계산"/>
      <sheetName val="118.세금Ԉ_x0000_缀"/>
      <sheetName val="3) 클레임 반영시"/>
      <sheetName val="산_x0005_"/>
      <sheetName val="남원(내)"/>
      <sheetName val="암거공"/>
      <sheetName val="투︀ᇕ԰"/>
      <sheetName val="단0_x0000_"/>
      <sheetName val="단0_x0000_砀"/>
      <sheetName val="단堀᎟鰀"/>
      <sheetName val="설계산㔀቎԰"/>
      <sheetName val="11"/>
      <sheetName val="식재"/>
      <sheetName val="시설물"/>
      <sheetName val="식재출력용"/>
      <sheetName val="유지관리"/>
      <sheetName val="단면炜_x0013_"/>
      <sheetName val="부Ç_x0000_Ԁ"/>
      <sheetName val="Ⅴ-2.缀ᨎ԰_x0000_缀"/>
      <sheetName val="일반맨԰_x0000_缀_x0000__x0000_"/>
      <sheetName val="제품목록"/>
      <sheetName val="계丵"/>
      <sheetName val="유도0"/>
      <sheetName val="유도렀"/>
      <sheetName val="유도_x0000_"/>
      <sheetName val="오산갈׃"/>
      <sheetName val="Ⅴ-2.공종별0_x0000_"/>
      <sheetName val="안전쌎ᄅ0"/>
      <sheetName val="오산갈_x0010_"/>
      <sheetName val="8.자재_x0000__x0000_"/>
      <sheetName val="가설_x0005__x0000_"/>
      <sheetName val="1"/>
      <sheetName val="Facility Information"/>
      <sheetName val="General"/>
      <sheetName val="Instructions"/>
      <sheetName val="People"/>
      <sheetName val="Quality"/>
      <sheetName val="Risk"/>
      <sheetName val="Training"/>
      <sheetName val="총괄내_x0000__x0000_"/>
      <sheetName val="버스운행안내"/>
      <sheetName val="단가԰_x0000_缀"/>
      <sheetName val="코鰀፰"/>
      <sheetName val="direct"/>
      <sheetName val="wage"/>
      <sheetName val="관경별우수관집계"/>
      <sheetName val="대차대조표"/>
      <sheetName val="손익계산서"/>
      <sheetName val="2.입력"/>
      <sheetName val="OCT.FDN"/>
      <sheetName val="Mobilization"/>
      <sheetName val="Input Table"/>
      <sheetName val="unit_4"/>
      <sheetName val="TYPE-B_평균H"/>
      <sheetName val="35장주신설"/>
      <sheetName val="31_고"/>
      <sheetName val="일위대가_(목록)"/>
      <sheetName val="단면_(2)"/>
      <sheetName val="공종별_집계"/>
      <sheetName val="Explanation_for_Page_17"/>
      <sheetName val="06-BATCH_"/>
      <sheetName val="Customer_Databas"/>
      <sheetName val="토_적_표"/>
      <sheetName val="귀래_설계_공내역서"/>
      <sheetName val="2_예산냴역검토서"/>
      <sheetName val="Indirect_Cost"/>
      <sheetName val="플랜트_설치"/>
      <sheetName val="1_수인터널"/>
      <sheetName val="8_자재단가"/>
      <sheetName val="Ⅴ-2_공종별내역"/>
      <sheetName val="품질_및_특성_보정계수"/>
      <sheetName val="P_M_별"/>
      <sheetName val="IMP_(REACTOR)"/>
      <sheetName val="장비당단가_(1)"/>
      <sheetName val="2_대외공문"/>
      <sheetName val="다이꾸"/>
      <sheetName val="A-11 Steel Str (2)"/>
      <sheetName val="IPL_SCHEDULE"/>
      <sheetName val="Material"/>
      <sheetName val="wall"/>
      <sheetName val="Front"/>
      <sheetName val="45,4H"/>
      <sheetName val="9호관로"/>
      <sheetName val="사통"/>
      <sheetName val="찍기"/>
      <sheetName val="배수贘_x0013_릠"/>
      <sheetName val="배수午_x0013_ᡐ"/>
      <sheetName val="내역서(total)"/>
      <sheetName val="118.세금丵⼞_x0005_"/>
      <sheetName val="옹벽"/>
      <sheetName val="AS복구"/>
      <sheetName val="중기터파기"/>
      <sheetName val="변수값"/>
      <sheetName val="중기상차"/>
      <sheetName val="증감내역서"/>
      <sheetName val="부ﻇᇕ԰"/>
      <sheetName val="안᐀ባ혀"/>
      <sheetName val="구왤_x0000__x0000_⯐"/>
      <sheetName val="96작생능"/>
      <sheetName val="견頀⢀_xdc00_"/>
      <sheetName val="조달요청서"/>
      <sheetName val="일위대가(계측_x0005__x0000__x0000_"/>
      <sheetName val="일위대가(계측垀*闰⼯"/>
      <sheetName val="일위대가(계측闰⽌_x0005__x0000_"/>
      <sheetName val="일위대가(계측埬_x0012_場_x0012_"/>
      <sheetName val="일위대가(계측徸⿚_x0005__x0000_"/>
      <sheetName val="현장코드"/>
      <sheetName val="해외코드"/>
      <sheetName val="RH-BEAM"/>
      <sheetName val="우석문틀"/>
      <sheetName val="설산1⥸"/>
      <sheetName val="설산1⠀ᡶ"/>
      <sheetName val="설산1찀᎔"/>
      <sheetName val="설산1倀⮓"/>
      <sheetName val="설산1저ᱵ"/>
      <sheetName val="직_x0005_"/>
      <sheetName val="118.세금과공簀"/>
      <sheetName val="118.세금과공缀"/>
      <sheetName val="118.세금과공ꠀ"/>
      <sheetName val="기계경비일람"/>
      <sheetName val="설계산砊ⵍ堀"/>
      <sheetName val="설계산砷ⵍ쀀"/>
      <sheetName val="설계산硁ⵍꠀ"/>
      <sheetName val="설계산砊ⵍࠀ"/>
      <sheetName val="전기︀ᇕ"/>
      <sheetName val="명԰_x0000_"/>
      <sheetName val="설계가"/>
      <sheetName val="짬뽕최종2-2"/>
      <sheetName val="각형맨홀"/>
      <sheetName val="Parameter"/>
      <sheetName val="수량산출근窨"/>
      <sheetName val="6-3차"/>
      <sheetName val="별鰀"/>
      <sheetName val="산揄"/>
      <sheetName val="안전사尀"/>
      <sheetName val="안전사֬"/>
      <sheetName val="안전사ԯ"/>
      <sheetName val="안전사堀"/>
      <sheetName val="MEXICO-C"/>
      <sheetName val="단讬ᨪ԰"/>
      <sheetName val="쵽괄_x0005_"/>
      <sheetName val="안ᰀ፜搀"/>
      <sheetName val="예산ᰀ፜搀"/>
      <sheetName val="안蠱⥐蠀"/>
      <sheetName val="안頴⥞ꠀ"/>
      <sheetName val="4)유동표"/>
      <sheetName val="주경기-오배수"/>
      <sheetName val="ꀀፐ"/>
      <sheetName val="오산갈橂"/>
      <sheetName val="물가대비표"/>
      <sheetName val="개렀"/>
      <sheetName val="총괄내역렀"/>
      <sheetName val="입적헾"/>
      <sheetName val="RAHME"/>
      <sheetName val="예산Mꠀ⹿"/>
      <sheetName val="예산Mᕙ렀"/>
      <sheetName val="예산Mԯ_x0000_缀"/>
      <sheetName val="예산MㅾⰀ"/>
      <sheetName val="예산M룇졟ԯ"/>
      <sheetName val="예산M㠀㑔렀"/>
      <sheetName val="예산M᠀㙖렀"/>
      <sheetName val="사진대지"/>
      <sheetName val="공종"/>
      <sheetName val="총괄내역㔀"/>
      <sheetName val="1_철주신丵"/>
      <sheetName val="개㔀"/>
      <sheetName val="전기㔀቎԰_x0000_"/>
      <sheetName val="전체실적"/>
      <sheetName val="물缀ᨎ"/>
      <sheetName val="계缀ᨎ԰"/>
      <sheetName val="입사시직위"/>
      <sheetName val="8월현금흐름표"/>
      <sheetName val="Ⅴ-2.공尜_x0013_層_x0013_"/>
      <sheetName val="Ⅴ-2.공徸〒_x0005__x0000_"/>
      <sheetName val="미지급이자(분쟁대상)"/>
      <sheetName val="JUYO"/>
      <sheetName val="오산԰"/>
      <sheetName val="오산缀"/>
      <sheetName val="오산缀_xdf0e_"/>
      <sheetName val="오산"/>
      <sheetName val="오산뀀⵺"/>
      <sheetName val="오산缀뤎"/>
      <sheetName val="오산　"/>
      <sheetName val="오산뭇"/>
      <sheetName val="감가상각"/>
      <sheetName val="B76_x0005_"/>
      <sheetName val="산怀"/>
      <sheetName val="B76_x001c_"/>
      <sheetName val="물ᘀ᨜"/>
      <sheetName val="오산ꈀ"/>
      <sheetName val="오산Ⰰⵕ"/>
      <sheetName val="수량산출서-2"/>
      <sheetName val="일석"/>
      <sheetName val="건축원가계산懊"/>
      <sheetName val="건축원가계산懇"/>
      <sheetName val="건축원가계산㡨"/>
      <sheetName val="건축원가계산㛘"/>
      <sheetName val="건축원가계산㧨"/>
      <sheetName val="건축원가계산㏈"/>
      <sheetName val="건축원가계산㒸"/>
      <sheetName val="HRSG SMALL07220"/>
      <sheetName val="운반비정산"/>
      <sheetName val="정산"/>
      <sheetName val="산丵"/>
      <sheetName val="관리대장(2001장비)"/>
      <sheetName val="견적조ᰀ"/>
      <sheetName val="Manpower"/>
      <sheetName val="118.세금과공᳇"/>
      <sheetName val="오산︀ᇕ"/>
      <sheetName val="조헾"/>
      <sheetName val="조竈"/>
      <sheetName val="설계︀"/>
      <sheetName val="장비당단가 (︀ᇕ"/>
      <sheetName val="단면헾】"/>
      <sheetName val="물헾】"/>
      <sheetName val="도급대԰"/>
      <sheetName val="4.2유효폭의 계산"/>
      <sheetName val="General Data"/>
      <sheetName val="member design"/>
      <sheetName val="soil bearing check"/>
      <sheetName val="철거수_x0000_"/>
      <sheetName val="토공정보"/>
      <sheetName val="PIPE"/>
      <sheetName val="BM"/>
      <sheetName val="GR"/>
      <sheetName val="단면ᘀ᨜"/>
      <sheetName val="수지표"/>
      <sheetName val="셀명"/>
      <sheetName val="설산1Ⰰ⊎"/>
      <sheetName val="설산1蠀⍶"/>
      <sheetName val="설산1ࠀṴ"/>
      <sheetName val="설산1ᵈ"/>
      <sheetName val="부재泬#洴"/>
      <sheetName val="설산1⍬"/>
      <sheetName val="부재_x0005__x0000_"/>
      <sheetName val="설산1_xdc00_ㅭ"/>
      <sheetName val="설산1谀❳"/>
      <sheetName val="설산1氀ᥰ"/>
      <sheetName val="설계명세서韈.헾⿓"/>
      <sheetName val="부재韈.헾"/>
      <sheetName val="설산1䠀ⅷ"/>
      <sheetName val="HORI. VESSEL"/>
      <sheetName val="2.설계제원"/>
      <sheetName val="가시_x0005__x0000_"/>
      <sheetName val="구왤헾】_x0005_"/>
      <sheetName val="역T형"/>
      <sheetName val="재1"/>
      <sheetName val="물가시세"/>
      <sheetName val="구왤집계闰"/>
      <sheetName val="배수공炕"/>
      <sheetName val="사업부배부A"/>
      <sheetName val="공틀⡀"/>
      <sheetName val="품셈"/>
      <sheetName val="수량산๿〚_x0005_"/>
      <sheetName val="비교硐"/>
      <sheetName val="계Ԁ "/>
      <sheetName val="구왤집계甌"/>
      <sheetName val="계0_x0000_砀"/>
      <sheetName val="96_x0005__x0000_"/>
      <sheetName val="9က_x0000_堀"/>
      <sheetName val="9က_x0000_倀"/>
      <sheetName val="9က_x0000_退"/>
      <sheetName val="118.세금과_x0000__x0000_"/>
      <sheetName val="9-1차이내역"/>
      <sheetName val="해평견적"/>
      <sheetName val="구왤집䈀ᑪ"/>
      <sheetName val="118.세금劈,橂"/>
      <sheetName val="특수선일위대가"/>
      <sheetName val="설계缀ᨪ԰_x0000_"/>
      <sheetName val="입〒"/>
      <sheetName val="예산爋ⱈ0"/>
      <sheetName val="안전壠6"/>
      <sheetName val="단가디비"/>
      <sheetName val="경비실"/>
      <sheetName val="P.԰_x0000_缀"/>
      <sheetName val="광주광역시신청사"/>
      <sheetName val="문정동3차조합"/>
      <sheetName val="연세대국제대학원"/>
      <sheetName val="기안"/>
      <sheetName val="입缀蜎"/>
      <sheetName val="입 ⭷"/>
      <sheetName val="입倀᩵"/>
      <sheetName val="1.수인터翇"/>
      <sheetName val="구왤집Ⰰ⭸"/>
      <sheetName val="계԰_x0000_缀"/>
      <sheetName val="공종분尜"/>
      <sheetName val="차량한계11M (2)"/>
      <sheetName val="기초부재력검토"/>
      <sheetName val="전기일ԯ_x0000_缀"/>
      <sheetName val="공종분徸"/>
      <sheetName val="95WBS"/>
      <sheetName val="국공유지및԰_x0000_缀"/>
      <sheetName val="대치판정"/>
      <sheetName val="Proposa_x0005_"/>
      <sheetName val="비교尜"/>
      <sheetName val="원가계산 (2)"/>
      <sheetName val="방음벽 기초 尜_x0013_層_x0013_"/>
      <sheetName val="계화배尜"/>
      <sheetName val="154TW"/>
      <sheetName val="공사원가계산㔀"/>
      <sheetName val="㗇቎"/>
      <sheetName val="방음벽 기초 丵〒_x0005__x0000_"/>
      <sheetName val="노무"/>
      <sheetName val="안㔀቎԰"/>
      <sheetName val="진행 DATA (2)"/>
      <sheetName val="고려단가"/>
      <sheetName val="일위대가표-3"/>
      <sheetName val="UR2-Calculation"/>
      <sheetName val="입찰견적보고서"/>
      <sheetName val="부재치수입력"/>
      <sheetName val="부안일위"/>
      <sheetName val="EE-PROP"/>
      <sheetName val="횡배수관"/>
      <sheetName val="변䈀ᅪ԰"/>
      <sheetName val="과천MAIN"/>
      <sheetName val="전체_x0005__x0000_"/>
      <sheetName val="전체헾⼝_x0005_"/>
      <sheetName val="전체내역서"/>
      <sheetName val="자재총집계"/>
      <sheetName val="ᰀЀࠀ܀ЀԀЀ؀̀"/>
      <sheetName val=" 견徸〒"/>
      <sheetName val="지표"/>
      <sheetName val=" 견헾】"/>
      <sheetName val=" 견丵〒"/>
      <sheetName val="운반헾】_x0005_"/>
      <sheetName val="예산M렀቟԰"/>
      <sheetName val="U-TYPE(15"/>
      <sheetName val="전신환매︀ᇕ"/>
      <sheetName val="계화㠀⡿"/>
      <sheetName val="ꠀ፺"/>
      <sheetName val="견적대비표"/>
      <sheetName val="노무비계"/>
      <sheetName val="물량산출_x0005__x0000_"/>
      <sheetName val="주요항목별"/>
      <sheetName val="118.세금과丵〒"/>
      <sheetName val="경상비내역서"/>
      <sheetName val="명단"/>
      <sheetName val="도로구조공사비"/>
      <sheetName val="도로토공공사비"/>
      <sheetName val="여수토공사비"/>
      <sheetName val="Ⅴ-2.공종별_x0005__x0000_"/>
      <sheetName val="FAB_I"/>
      <sheetName val="5.정산서"/>
      <sheetName val="설계밇譤0_x0000_"/>
      <sheetName val="호표산출내역"/>
      <sheetName val="국공유԰_x0000_缀_x0000__x0000_"/>
      <sheetName val="MFAB"/>
      <sheetName val="MFRT"/>
      <sheetName val="MPKG"/>
      <sheetName val="MPRD"/>
      <sheetName val="단가산출집계"/>
      <sheetName val="부대헾】"/>
      <sheetName val="C &amp; Ô_x0000_Ԁ_x0000_耀"/>
      <sheetName val="C &amp; Ô_x0000_Ԁ_x0000__x0000_"/>
      <sheetName val="보차도경계석수량"/>
      <sheetName val="쵽괄夰"/>
      <sheetName val="외주"/>
      <sheetName val="예산Mꠀᕗ䈀"/>
      <sheetName val="예산Mࠀ⩗䈀"/>
      <sheetName val="예산M䈀뉪ԯ"/>
      <sheetName val="예산M栀⡓䈀"/>
      <sheetName val="U-TYPE(1ø"/>
      <sheetName val="실행_x0005__x0000_"/>
      <sheetName val="수량산唈&amp;橂"/>
      <sheetName val="96수헾"/>
      <sheetName val="설계명세서က_x0000_ꠀ"/>
      <sheetName val="수목데이타"/>
      <sheetName val="안전԰_x0000_缀"/>
      <sheetName val="설산1ꠀᑶ"/>
      <sheetName val="설산1ꠀᡳ"/>
      <sheetName val="설산1⠀ᙵ"/>
      <sheetName val="설산1⠀❴"/>
      <sheetName val="설산1ԯ_x0000_"/>
      <sheetName val="설산1저⺗"/>
      <sheetName val="설산1렀⑙"/>
      <sheetName val="계墨"/>
      <sheetName val="계橂"/>
      <sheetName val="계唸"/>
      <sheetName val="계_x0005_"/>
      <sheetName val="계勠"/>
      <sheetName val="설산1䈀潪"/>
      <sheetName val="설산1_x0000_艭"/>
      <sheetName val="지장물C"/>
      <sheetName val="J直材崀"/>
      <sheetName val="평당"/>
      <sheetName val="건축원恽べ_x0000__x0000_"/>
      <sheetName val="건축원_x0000__x0000_Ἐ_x0000_"/>
      <sheetName val="건축원_x0000__x0000_혠_x0000_"/>
      <sheetName val="건축원_x0000__x0000_᫰_x0000_"/>
      <sheetName val="건축원懇⿔_x0000__x0000_"/>
      <sheetName val="을부담운반헾"/>
      <sheetName val="연부97-1"/>
      <sheetName val="부ԯ_x0000_缀"/>
      <sheetName val="당초Ȁ腳"/>
      <sheetName val="설산1餀"/>
      <sheetName val="설계명세서_x0005__x0000__x0000_"/>
      <sheetName val="철거丵〒"/>
      <sheetName val="단락전류-A"/>
      <sheetName val="노무비(DB)"/>
      <sheetName val="BOX규격및 설계조건입력"/>
      <sheetName val="다각결합형"/>
      <sheetName val="산근1"/>
      <sheetName val="A-8 PD(도로중앙)"/>
      <sheetName val="오산쀀♖"/>
      <sheetName val="부䕇ԯ"/>
      <sheetName val="공정현황보고(3_27呐/䟣⿏_x0005_"/>
      <sheetName val="부倀⽔"/>
      <sheetName val="부僇⽔"/>
      <sheetName val="부က_x0000_렀"/>
      <sheetName val="안전사Ԁ"/>
      <sheetName val="특별교실"/>
      <sheetName val="DATA-UPS"/>
      <sheetName val="SLAB&quot;1&quot;"/>
      <sheetName val="토목공사"/>
      <sheetName val="1_철주신圠"/>
      <sheetName val="건︀ᇕ԰"/>
      <sheetName val="Tot-sum"/>
      <sheetName val="적용률"/>
      <sheetName val="CB"/>
      <sheetName val="일반맨홀鲕ԯ_x0000_"/>
      <sheetName val=""/>
      <sheetName val="원하대비"/>
      <sheetName val="원도급"/>
      <sheetName val="하도급"/>
      <sheetName val="주소록"/>
      <sheetName val="Macro2"/>
      <sheetName val="경영혁신본부"/>
      <sheetName val="BOJUNGGM"/>
      <sheetName val="인원계획-미화"/>
      <sheetName val="운영및유지보수"/>
      <sheetName val="ASP"/>
      <sheetName val="총사업비명세"/>
      <sheetName val="DSRA"/>
      <sheetName val="재원조달계획"/>
      <sheetName val="유지관리비외"/>
      <sheetName val="3_2_집기비품교체주기"/>
      <sheetName val="계᐀ባ切"/>
      <sheetName val="단위竀7"/>
      <sheetName val="E총15"/>
      <sheetName val="DS-장비"/>
      <sheetName val="NW-장비"/>
      <sheetName val="C &amp; G RH_x0000_"/>
      <sheetName val="ASALTOTA"/>
      <sheetName val="쌌ᄅ"/>
      <sheetName val="견"/>
      <sheetName val="기본(98)"/>
      <sheetName val="J直材㥨"/>
      <sheetName val="J直材_x0010_"/>
      <sheetName val="예산변︽ᇕ԰"/>
      <sheetName val="품셈1-17"/>
      <sheetName val="건㔀቎԰"/>
      <sheetName val="DS-최_x0005_"/>
      <sheetName val="DS-최畠"/>
      <sheetName val="물⩿〚"/>
      <sheetName val="#3E1_GCR"/>
      <sheetName val="공사원가계산헾"/>
      <sheetName val="공사원가계산丵"/>
      <sheetName val="중로근거"/>
      <sheetName val="항목별蠀᝙㔀"/>
      <sheetName val="항목별㔀艎ԯ"/>
      <sheetName val="항목별ㅊ䈀"/>
      <sheetName val="항목별䈀Ꝫԯ"/>
      <sheetName val="설계예시"/>
      <sheetName val="말뚝지㰀᎕萀᎕"/>
      <sheetName val="발주설계서(당초)"/>
      <sheetName val="2차공사"/>
      <sheetName val="설산1က፭"/>
      <sheetName val="H-pile(298x299)"/>
      <sheetName val="H-pile(250x250)"/>
      <sheetName val="맨홀공 수량집계표"/>
      <sheetName val="설산1蠀᥮"/>
      <sheetName val="비대ⴀ癆顶"/>
      <sheetName val="단위傡"/>
      <sheetName val="단위_x0000__x0000_"/>
      <sheetName val="단위䈳牪"/>
      <sheetName val="단위䈳奪"/>
      <sheetName val="지질조사"/>
      <sheetName val="봉방동근︀"/>
      <sheetName val="견적업체"/>
      <sheetName val="00하노임"/>
      <sheetName val="Construction Schedule"/>
      <sheetName val="공사비산출내역"/>
      <sheetName val="별㔀"/>
      <sheetName val="수량이동"/>
      <sheetName val="수목데이타 "/>
      <sheetName val="재무가Ç"/>
      <sheetName val="ERL_TBL"/>
      <sheetName val="약품공급2"/>
      <sheetName val="전체도급"/>
      <sheetName val="안ﺬ_xd9d5_ԯ"/>
      <sheetName val="안⢬㢂氀"/>
      <sheetName val="내︀ᇕ԰"/>
      <sheetName val="MCC제원"/>
      <sheetName val="LOPCAL_x0005_"/>
      <sheetName val="관거공︀࿕"/>
      <sheetName val="구왤䈀ԯ"/>
      <sheetName val="구왤瀀ፒ밀"/>
      <sheetName val="구왤ꀀᙒ"/>
      <sheetName val="구왤ԯ_x0000_缀"/>
      <sheetName val="구왤씀䰖ԯ"/>
      <sheetName val="평균물량산출서"/>
      <sheetName val="FUSE_MCB"/>
      <sheetName val="일︀ᇕ԰"/>
      <sheetName val="견적서-을지"/>
      <sheetName val="공사원가계산_x0005_"/>
      <sheetName val="공사원가계산_x0000_"/>
      <sheetName val="J"/>
      <sheetName val="GI_x0000__x0000_"/>
      <sheetName val="GI0_x0000_"/>
      <sheetName val="운반비집계"/>
      <sheetName val="일위대가표(유단가)"/>
      <sheetName val="건축일위"/>
      <sheetName val="그라우팅일위"/>
      <sheetName val="도체종-상수표"/>
      <sheetName val="공사비내역서"/>
      <sheetName val="예산礊"/>
      <sheetName val="견적쌐똅"/>
      <sheetName val="디자이너"/>
      <sheetName val="이익영"/>
      <sheetName val="TIE-IN"/>
      <sheetName val="계양가시설"/>
      <sheetName val="2-2.매출분석"/>
      <sheetName val="GAEYO"/>
      <sheetName val="내역서(1)"/>
      <sheetName val="집계"/>
      <sheetName val="중연"/>
      <sheetName val="공사설_x0010__x0000_"/>
      <sheetName val="공사설_x0000__x0000_"/>
      <sheetName val="P.M _x0000_"/>
      <sheetName val="유_x0010__x0000_"/>
      <sheetName val="수량산출근헾"/>
      <sheetName val="총누㠀"/>
      <sheetName val="수량산출근_xdaa2_"/>
      <sheetName val="계_x0000_ፓ䰀"/>
      <sheetName val="계_xd800_ᙘ儀"/>
      <sheetName val="현장관리비聀_x0012_茸"/>
      <sheetName val="명세헾"/>
      <sheetName val="현장관리비⩿〚_x0005_"/>
      <sheetName val="공사설ᰀ፜"/>
      <sheetName val="공사설렀቟"/>
      <sheetName val="단԰_x0000_缀"/>
      <sheetName val="산㔀"/>
      <sheetName val="단栀፿㔀"/>
      <sheetName val="수량산출서 (2)"/>
      <sheetName val="98수문일위"/>
      <sheetName val="기초코드"/>
      <sheetName val="전산output"/>
      <sheetName val="단면_x0005__x0000_"/>
      <sheetName val="예산䠀⥖䈀"/>
      <sheetName val="Indirect Cosþ"/>
      <sheetName val="봉방동헾】"/>
      <sheetName val="단가견적조사표"/>
      <sheetName val="예산䠀ད䰁"/>
      <sheetName val="예산_x0000__x0000_Ԁ"/>
      <sheetName val="안정缀䜎"/>
      <sheetName val="원가서"/>
      <sheetName val="모델링"/>
      <sheetName val="하중계산"/>
      <sheetName val="수로단위수량"/>
      <sheetName val="계緇"/>
      <sheetName val="산"/>
      <sheetName val="공사蠀㑬턀"/>
      <sheetName val="공사ᒎ_x0000_"/>
      <sheetName val="공사倀Ẓ_x0000_"/>
      <sheetName val="공사큁Ợ_x0000_"/>
      <sheetName val="공사偁Ẓ_x0000_"/>
      <sheetName val="공사灁ẋ_x0000_"/>
      <sheetName val="공사衁㑬턀"/>
      <sheetName val="공사ԯ_x0000_缀"/>
      <sheetName val=" 䅰㰀"/>
      <sheetName val="토 닑⿭_x0005_"/>
      <sheetName val="토 _x0000__x0000__x0005_"/>
      <sheetName val=" ︀ו԰"/>
      <sheetName val=" ︀Õ԰"/>
      <sheetName val=" 䠀嚚谀"/>
      <sheetName val=" ꠀ筊가"/>
      <sheetName val="공사ࠗ欀"/>
      <sheetName val="공사頀欀"/>
      <sheetName val="장비당단가 (ﺳ諕"/>
      <sheetName val="Ⅴ-2.︀ԯ_x0000_缀"/>
      <sheetName val="부대僰_x0013_"/>
      <sheetName val="토사(僰_x0013_闰"/>
      <sheetName val="기본입력"/>
      <sheetName val="물가단가"/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_도서_"/>
      <sheetName val="케이블"/>
      <sheetName val="총괄내畠_x0013_"/>
      <sheetName val="2. 공원조도"/>
      <sheetName val="공사㡁䙱턀"/>
      <sheetName val="집"/>
      <sheetName val="포장직선구간"/>
      <sheetName val="H-PILE수량집계"/>
      <sheetName val="부대頀ኗ"/>
      <sheetName val="내역서01"/>
      <sheetName val="공구원가계산"/>
      <sheetName val="5공철탑ⶅ︀"/>
      <sheetName val="2006기계경비산출표"/>
      <sheetName val="하수급㥝〒_x0005__x0000_"/>
      <sheetName val="표지 렔ጺ頀"/>
      <sheetName val="CABLE_SIZE_CALCULATION_SHEET2"/>
      <sheetName val="IMPEADENCE_MAP_2"/>
      <sheetName val="IMPEADENCE_2"/>
      <sheetName val="입찰참가보고_(2)2"/>
      <sheetName val="공정현황보고(3_20)_(2)2"/>
      <sheetName val="추진공정(법인)3_202"/>
      <sheetName val="공정현황보고(3_27)_(2)2"/>
      <sheetName val="추진공정(법인)3_272"/>
      <sheetName val="공정현황보고(4_2)2"/>
      <sheetName val="1_공사집행계획서2"/>
      <sheetName val="2_예산내역검토서2"/>
      <sheetName val="3_실행원가내역서2"/>
      <sheetName val="4_실행예산단가산출서(단가)2"/>
      <sheetName val="4_실행예산단가산출서(금액)2"/>
      <sheetName val="5_현장관리비2"/>
      <sheetName val="6_공사예정공정표2"/>
      <sheetName val="7_인원동원현황2"/>
      <sheetName val="8_장비투입현황2"/>
      <sheetName val="9_문제점_및_대책2"/>
      <sheetName val="10_설계변경_및_추가공사2"/>
      <sheetName val="1_철주신설2"/>
      <sheetName val="2_철주신설2"/>
      <sheetName val="3_철주신설2"/>
      <sheetName val="4_비임신설2"/>
      <sheetName val="5_기기가대2"/>
      <sheetName val="6_철주기초2"/>
      <sheetName val="7_기기기초2"/>
      <sheetName val="8_기기기초2"/>
      <sheetName val="9_기기기초2"/>
      <sheetName val="10_단권변압기2"/>
      <sheetName val="11_가스절연2"/>
      <sheetName val="12_전자식제어반2"/>
      <sheetName val="13_고장점표정반2"/>
      <sheetName val="14_GP2"/>
      <sheetName val="15_전철용RTU2"/>
      <sheetName val="16_R-C_BANK2"/>
      <sheetName val="17_모선배선2"/>
      <sheetName val="18_제어및전력케이블2"/>
      <sheetName val="19_핏트2"/>
      <sheetName val="20_배수로2"/>
      <sheetName val="21_스틸그레이팅2"/>
      <sheetName val="22_접지장치2"/>
      <sheetName val="23_옥외전선관2"/>
      <sheetName val="24_옥외외등2"/>
      <sheetName val="25_무인화설비2"/>
      <sheetName val="26_콘크리트포장2"/>
      <sheetName val="27_자갈부설2"/>
      <sheetName val="28_휀스2"/>
      <sheetName val="29_소내용TR2"/>
      <sheetName val="30_고배용VCB2"/>
      <sheetName val="31_고배용RTU2"/>
      <sheetName val="32_기기기초2"/>
      <sheetName val="33_지중케이블2"/>
      <sheetName val="34_전력용관로2"/>
      <sheetName val="35_장주신설2"/>
      <sheetName val="36_맨홀2"/>
      <sheetName val="37_운반비2"/>
      <sheetName val="복구량산정_및_전용회선_사용2"/>
      <sheetName val="공구손료_산출내역2"/>
      <sheetName val="2F_회의실견적(5_14_일대)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남양시작동자105노65기1_3화1_22"/>
      <sheetName val="전차선로_물량표2"/>
      <sheetName val="노원열병합__건축공사기성내역서2"/>
      <sheetName val="신규단가-00_11_302"/>
      <sheetName val="Sheet1_(2)2"/>
      <sheetName val="11_자재단가2"/>
      <sheetName val="I_설계조건2"/>
      <sheetName val="전도금청구서_(2)2"/>
      <sheetName val="금전출납_2"/>
      <sheetName val="식대_2"/>
      <sheetName val="기성고조서(폐기물)_(2)2"/>
      <sheetName val="Sheet3_(5)2"/>
      <sheetName val="Sheet3_(6)2"/>
      <sheetName val="내역서_2"/>
      <sheetName val="준검_내역서2"/>
      <sheetName val="8_PILE__(돌출)2"/>
      <sheetName val="3BL공동구_수량2"/>
      <sheetName val="32_銅기기초2"/>
      <sheetName val="화재_탐지_설비2"/>
      <sheetName val="조도계산서_(도서)2"/>
      <sheetName val="Site_Expenses2"/>
      <sheetName val="7_1유효폭2"/>
      <sheetName val="TYPE-B_평균H2"/>
      <sheetName val="장비당단가_(1)2"/>
      <sheetName val="품질_및_특성_보정계수2"/>
      <sheetName val="31_고2"/>
      <sheetName val="C_&amp;_G_RHS2"/>
      <sheetName val="Customer_Databas2"/>
      <sheetName val="Explanation_for_Page_172"/>
      <sheetName val="단면_(2)2"/>
      <sheetName val="토_적_표2"/>
      <sheetName val="공종별_집계2"/>
      <sheetName val="일위대가_(목록)2"/>
      <sheetName val="귀래_설계_공내역서2"/>
      <sheetName val="unit_42"/>
      <sheetName val="2_예산냴역검토서2"/>
      <sheetName val="토공(우물통,기타)_2"/>
      <sheetName val="1_수인터널2"/>
      <sheetName val="플랜트_설치2"/>
      <sheetName val="BOQ-Summary_Form_A22"/>
      <sheetName val="06-BATCH_2"/>
      <sheetName val="P_M_별2"/>
      <sheetName val="IMP_(REACTOR)2"/>
      <sheetName val="방음벽_기초_일반수량2"/>
      <sheetName val="설산1_나2"/>
      <sheetName val="8_자재단가2"/>
      <sheetName val="5__COST_SCHEDULE_PER_EXPENSE2"/>
      <sheetName val="C_&amp;_G_RHS"/>
      <sheetName val="토공(우물통,기타)_"/>
      <sheetName val="BOQ-Summary_Form_A2"/>
      <sheetName val="방음벽_기초_일반수량"/>
      <sheetName val="설산1_나"/>
      <sheetName val="5__COST_SCHEDULE_PER_EXPENSE"/>
      <sheetName val="CABLE_SIZE_CALCULATION_SHEET1"/>
      <sheetName val="IMPEADENCE_MAP_1"/>
      <sheetName val="IMPEADENCE_1"/>
      <sheetName val="입찰참가보고_(2)1"/>
      <sheetName val="공정현황보고(3_20)_(2)1"/>
      <sheetName val="추진공정(법인)3_201"/>
      <sheetName val="공정현황보고(3_27)_(2)1"/>
      <sheetName val="추진공정(법인)3_271"/>
      <sheetName val="공정현황보고(4_2)1"/>
      <sheetName val="1_공사집행계획서1"/>
      <sheetName val="2_예산내역검토서1"/>
      <sheetName val="3_실행원가내역서1"/>
      <sheetName val="4_실행예산단가산출서(단가)1"/>
      <sheetName val="4_실행예산단가산출서(금액)1"/>
      <sheetName val="5_현장관리비1"/>
      <sheetName val="6_공사예정공정표1"/>
      <sheetName val="7_인원동원현황1"/>
      <sheetName val="8_장비투입현황1"/>
      <sheetName val="9_문제점_및_대책1"/>
      <sheetName val="10_설계변경_및_추가공사1"/>
      <sheetName val="1_철주신설1"/>
      <sheetName val="2_철주신설1"/>
      <sheetName val="3_철주신설1"/>
      <sheetName val="4_비임신설1"/>
      <sheetName val="5_기기가대1"/>
      <sheetName val="6_철주기초1"/>
      <sheetName val="7_기기기초1"/>
      <sheetName val="8_기기기초1"/>
      <sheetName val="9_기기기초1"/>
      <sheetName val="10_단권변압기1"/>
      <sheetName val="11_가스절연1"/>
      <sheetName val="12_전자식제어반1"/>
      <sheetName val="13_고장점표정반1"/>
      <sheetName val="14_GP1"/>
      <sheetName val="15_전철용RTU1"/>
      <sheetName val="16_R-C_BANK1"/>
      <sheetName val="17_모선배선1"/>
      <sheetName val="18_제어및전력케이블1"/>
      <sheetName val="19_핏트1"/>
      <sheetName val="20_배수로1"/>
      <sheetName val="21_스틸그레이팅1"/>
      <sheetName val="22_접지장치1"/>
      <sheetName val="23_옥외전선관1"/>
      <sheetName val="24_옥외외등1"/>
      <sheetName val="25_무인화설비1"/>
      <sheetName val="26_콘크리트포장1"/>
      <sheetName val="27_자갈부설1"/>
      <sheetName val="28_휀스1"/>
      <sheetName val="29_소내용TR1"/>
      <sheetName val="30_고배용VCB1"/>
      <sheetName val="31_고배용RTU1"/>
      <sheetName val="32_기기기초1"/>
      <sheetName val="33_지중케이블1"/>
      <sheetName val="34_전력용관로1"/>
      <sheetName val="35_장주신설1"/>
      <sheetName val="36_맨홀1"/>
      <sheetName val="37_운반비1"/>
      <sheetName val="복구량산정_및_전용회선_사용1"/>
      <sheetName val="공구손료_산출내역1"/>
      <sheetName val="2F_회의실견적(5_14_일대)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남양시작동자105노65기1_3화1_21"/>
      <sheetName val="전차선로_물량표1"/>
      <sheetName val="노원열병합__건축공사기성내역서1"/>
      <sheetName val="신규단가-00_11_301"/>
      <sheetName val="Sheet1_(2)1"/>
      <sheetName val="11_자재단가1"/>
      <sheetName val="I_설계조건1"/>
      <sheetName val="전도금청구서_(2)1"/>
      <sheetName val="금전출납_1"/>
      <sheetName val="식대_1"/>
      <sheetName val="기성고조서(폐기물)_(2)1"/>
      <sheetName val="Sheet3_(5)1"/>
      <sheetName val="Sheet3_(6)1"/>
      <sheetName val="내역서_1"/>
      <sheetName val="준검_내역서1"/>
      <sheetName val="8_PILE__(돌출)1"/>
      <sheetName val="3BL공동구_수량1"/>
      <sheetName val="32_銅기기초1"/>
      <sheetName val="화재_탐지_설비1"/>
      <sheetName val="조도계산서_(도서)1"/>
      <sheetName val="Site_Expenses1"/>
      <sheetName val="7_1유효폭1"/>
      <sheetName val="TYPE-B_평균H1"/>
      <sheetName val="장비당단가_(1)1"/>
      <sheetName val="품질_및_특성_보정계수1"/>
      <sheetName val="31_고1"/>
      <sheetName val="C_&amp;_G_RHS1"/>
      <sheetName val="Customer_Databas1"/>
      <sheetName val="Explanation_for_Page_171"/>
      <sheetName val="단면_(2)1"/>
      <sheetName val="토_적_표1"/>
      <sheetName val="공종별_집계1"/>
      <sheetName val="일위대가_(목록)1"/>
      <sheetName val="귀래_설계_공내역서1"/>
      <sheetName val="unit_41"/>
      <sheetName val="2_예산냴역검토서1"/>
      <sheetName val="토공(우물통,기타)_1"/>
      <sheetName val="1_수인터널1"/>
      <sheetName val="플랜트_설치1"/>
      <sheetName val="BOQ-Summary_Form_A21"/>
      <sheetName val="06-BATCH_1"/>
      <sheetName val="P_M_별1"/>
      <sheetName val="IMP_(REACTOR)1"/>
      <sheetName val="방음벽_기초_일반수량1"/>
      <sheetName val="설산1_나1"/>
      <sheetName val="8_자재단가1"/>
      <sheetName val="5__COST_SCHEDULE_PER_EXPENSE1"/>
      <sheetName val="방음벽 기초䈀㉪ԯ_x0000_缀"/>
      <sheetName val="[DS-LOAD.XLS][DS-LOAD.XLS]안/_x0000_ "/>
      <sheetName val="첨부파일"/>
      <sheetName val="䠾㥿"/>
      <sheetName val="경영상태"/>
      <sheetName val="건԰_x0000_缀"/>
      <sheetName val="건ᰀ፜搀"/>
      <sheetName val="1단계"/>
      <sheetName val="구왤_x0000__x0000_㶐"/>
      <sheetName val="관거공ԯ_x0000_"/>
      <sheetName val="3.자재비(총괄)"/>
      <sheetName val="형상"/>
      <sheetName val="자재԰_x0000_缀"/>
      <sheetName val="배수관헾"/>
      <sheetName val="확약서"/>
      <sheetName val="안_x0000__x0000__x0005_"/>
      <sheetName val="협조전"/>
      <sheetName val="코徸〒"/>
      <sheetName val="건축집계표"/>
      <sheetName val="4.동력"/>
      <sheetName val="YES-T"/>
      <sheetName val="d"/>
      <sheetName val="공종분_x0005_"/>
      <sheetName val="배수공토婜"/>
      <sheetName val="배수공토_x0005_"/>
      <sheetName val="부대tu"/>
      <sheetName val="롤러"/>
      <sheetName val="Recording,Phone,Headset,PC"/>
      <sheetName val="부대᐀፣"/>
      <sheetName val="4_실행예산단가산출서(단壅Ꮕ"/>
      <sheetName val="설산㔀቎԰"/>
      <sheetName val="Languages"/>
      <sheetName val="조명투자및환수계획"/>
      <sheetName val="제조중간결과"/>
      <sheetName val="[DS-LOAD.XLS]/_x0000_"/>
      <sheetName val="전선(IEC)"/>
      <sheetName val="항목蠀㑗䈀ᝪ"/>
      <sheetName val="항목簀䐼ᨱ"/>
      <sheetName val="목표세부명세"/>
      <sheetName val="관로공내역서"/>
      <sheetName val="______C_WINDOWS_9605G_DS_LOAD_2"/>
      <sheetName val="______C_WINDOWS_9605G_DS_LOAD_3"/>
      <sheetName val="______C_WINDOWS_9605G_DS_LOAD_4"/>
      <sheetName val="기별수량산출서"/>
      <sheetName val="밸브설치"/>
      <sheetName val="Macro(차단기)"/>
      <sheetName val="자재砀⪜︀"/>
      <sheetName val="견적대비"/>
      <sheetName val="PRE"/>
      <sheetName val="PLCAL"/>
      <sheetName val="공사원가계산坨"/>
      <sheetName val="공사원가계산닑"/>
      <sheetName val="공사원가계산牰"/>
      <sheetName val="물량산출ᣇẞ"/>
      <sheetName val="VXXXXXXX"/>
      <sheetName val="설계산출표︀"/>
      <sheetName val="IMPEADENCE MAP 취수장"/>
      <sheetName val="기계경縸"/>
      <sheetName val="토공A"/>
      <sheetName val="IMP (REACTO헾⽴"/>
      <sheetName val="국공유԰"/>
      <sheetName val="31.䈌"/>
      <sheetName val="방음벽 기초 일반纘$"/>
      <sheetName val="구왤 ⩘氀"/>
      <sheetName val="관⩿〚"/>
      <sheetName val="하수급_x0005__x0000__x0000_"/>
      <sheetName val="조԰"/>
      <sheetName val="조_x0005_"/>
      <sheetName val=" 총괄표"/>
      <sheetName val="瀀"/>
      <sheetName val="기본"/>
      <sheetName val="하수급_x0000__x0000__x0005__x0000_"/>
      <sheetName val="VXXp"/>
      <sheetName val="부대尜_x0013_"/>
      <sheetName val="1.관로"/>
      <sheetName val="DS적용내역서"/>
      <sheetName val="DATE2001"/>
      <sheetName val="평가데이터"/>
      <sheetName val="명芘'"/>
      <sheetName val="특2호하천산근"/>
      <sheetName val="특2호부관하천산근"/>
      <sheetName val="PREFACE"/>
      <sheetName val="일위대가호표"/>
      <sheetName val="일위집계표"/>
      <sheetName val="계怀⽍렀"/>
      <sheetName val="여과지동"/>
      <sheetName val="내역(중앙)"/>
      <sheetName val="상촌2교-일반수량집계"/>
      <sheetName val="투찰가"/>
      <sheetName val="단위਀魉"/>
      <sheetName val="118.세금과丵⼼"/>
      <sheetName val="118.세금과_x0005__x0000_"/>
      <sheetName val="Input Names"/>
      <sheetName val="뚝토공"/>
      <sheetName val="입적橂"/>
      <sheetName val="물량내역"/>
      <sheetName val="계획세׃"/>
      <sheetName val="표지 ︀ᇕ԰"/>
      <sheetName val="표지 저፺ఀ"/>
      <sheetName val="현황산출서"/>
      <sheetName val="내역서(삼호)"/>
      <sheetName val="계화⪔"/>
      <sheetName val="설계⪔堀"/>
      <sheetName val="NAI"/>
      <sheetName val="하수급݈╯͔"/>
      <sheetName val="Id"/>
      <sheetName val="Intro2"/>
      <sheetName val="2004SS"/>
      <sheetName val="2004CJ"/>
      <sheetName val="예산변경䈀ᅪ"/>
      <sheetName val="견적서을2"/>
      <sheetName val="국공유지및사碌,"/>
      <sheetName val="3CHBDC"/>
      <sheetName val="장비당단가怀倣԰_x0000_"/>
      <sheetName val="관尜_x0013_"/>
      <sheetName val="6공구_x0005__x0000_"/>
      <sheetName val="9ԯ_x0000_缀"/>
      <sheetName val="오산ᰀ፜"/>
      <sheetName val="9ᰀ፜搀"/>
      <sheetName val="을헾"/>
      <sheetName val="입丵⼳"/>
      <sheetName val="입啨/"/>
      <sheetName val="입喸)"/>
      <sheetName val="방음벽 기초䈀ｪԯ_x0000_缀"/>
      <sheetName val="9_문제점_및_대저"/>
      <sheetName val="9_문제점_및_대밅"/>
      <sheetName val="입丵〒"/>
      <sheetName val="BID9697"/>
      <sheetName val="배수공Ô澾"/>
      <sheetName val="유도"/>
      <sheetName val="오산갈_x0000_"/>
      <sheetName val="오산갈헾"/>
      <sheetName val="Ⅴ-2.က_x0000_⠀밴쌏"/>
      <sheetName val="설계산출기Ç"/>
      <sheetName val="오산갈壸"/>
      <sheetName val="오산갈嬨"/>
      <sheetName val="오산갈蔈"/>
      <sheetName val="䀀"/>
      <sheetName val="ꠀ蘒"/>
      <sheetName val="안전Ç_x0000_ꠀ"/>
      <sheetName val="안전Ç_x0000_"/>
      <sheetName val="위치조서"/>
      <sheetName val="별ꠀ"/>
      <sheetName val="[DS-LOAD.XLS][DS-LOAD.XLS]/_x0000_"/>
      <sheetName val="횡배수관토공수량"/>
      <sheetName val="DATA (EPS)"/>
      <sheetName val="DATA (TRAY)"/>
      <sheetName val="부대시설-부하계산서"/>
      <sheetName val="SE-退ꩽ܁"/>
      <sheetName val="설계산렀ꮫԯ"/>
      <sheetName val="총누䟣"/>
      <sheetName val="새공통"/>
      <sheetName val="사용자정의"/>
      <sheetName val="제품표준규격"/>
      <sheetName val="7단가"/>
      <sheetName val="총누荈"/>
      <sheetName val="M-EQPT-Z"/>
      <sheetName val="명_x0005__x0000_"/>
      <sheetName val="장비당단가֬_x0000_缀_x0000_"/>
      <sheetName val="STRUCTURAL STEEL"/>
      <sheetName val="개0"/>
      <sheetName val="검사현황"/>
      <sheetName val="5월"/>
      <sheetName val="근태"/>
      <sheetName val="SUMMARY(S)"/>
      <sheetName val="D-3109"/>
      <sheetName val="비용"/>
      <sheetName val="BKDN"/>
      <sheetName val="현장설명서"/>
      <sheetName val="운반_x0000__x0000_㚐"/>
      <sheetName val="[DS-LOAD.XLS]입啨/"/>
      <sheetName val="도급예산내역서총괄_x0005_"/>
      <sheetName val="도급예산내역서총괄罸"/>
      <sheetName val="ITEMLIST990101"/>
      <sheetName val="비대_x0001__x0000_䀀"/>
      <sheetName val="비대ﴀ汅恵"/>
      <sheetName val="jan"/>
      <sheetName val="2월"/>
      <sheetName val="LKVL-CK-HT-GD1"/>
      <sheetName val="TONGKE-HT"/>
      <sheetName val="증감분석"/>
      <sheetName val="노무자도장2"/>
      <sheetName val="계정"/>
      <sheetName val="도급예산내역서ᰖ〚_x0005_"/>
      <sheetName val="국공유지및사︀ᇕ"/>
      <sheetName val="P.M猂⿻"/>
      <sheetName val="P.M塈_x0016_"/>
      <sheetName val="Macro(전기)"/>
      <sheetName val="주요업체"/>
      <sheetName val="풍하중1"/>
      <sheetName val="AC-01-원본"/>
      <sheetName val="명鉈0"/>
      <sheetName val="Constant"/>
      <sheetName val="일위대가(계측기설㔀቎"/>
      <sheetName val="일위대가(계측기설︀ᇕ"/>
      <sheetName val="1.2.1 마루높이결정"/>
      <sheetName val="TABLE3"/>
      <sheetName val="동해title"/>
      <sheetName val="단위별 일위대가표"/>
      <sheetName val="산헾"/>
      <sheetName val="근고 블록 유형별 수량"/>
      <sheetName val="설비운영"/>
      <sheetName val="쵽午_x0013_"/>
      <sheetName val="쵽䡲る"/>
      <sheetName val="dH"/>
      <sheetName val="3.CCTV설비공사"/>
      <sheetName val="입력값1"/>
      <sheetName val="DS-LOAD.XLS"/>
      <sheetName val="조직"/>
      <sheetName val="MEMBER"/>
      <sheetName val="목창호"/>
      <sheetName val="금액"/>
      <sheetName val="효성CB︀ᇕ԰_x0000_缀"/>
      <sheetName val="안정검토(온1)"/>
      <sheetName val="유도栀"/>
      <sheetName val="DOGI"/>
      <sheetName val="분류표"/>
      <sheetName val="계장ANAL"/>
      <sheetName val="내역_ver1.0"/>
      <sheetName val="유도ֹ"/>
      <sheetName val="유도㔀"/>
      <sheetName val="정읍농소"/>
      <sheetName val="공사착공계"/>
      <sheetName val="설계내역(2_x0005__x0000__x0000_"/>
      <sheetName val="용수간선"/>
      <sheetName val="산#3-1"/>
      <sheetName val="별표 "/>
      <sheetName val="자재테이블"/>
      <sheetName val="외자배분"/>
      <sheetName val="조인트"/>
      <sheetName val="노임단가(0.3)"/>
      <sheetName val="콘크리트 블록 유형별 수량"/>
      <sheetName val="내력서"/>
      <sheetName val="spec1"/>
      <sheetName val="단가표 (2)"/>
      <sheetName val="하수실행"/>
      <sheetName val="단가대비"/>
      <sheetName val="壓降計算基本資料"/>
      <sheetName val="견적접수"/>
      <sheetName val="견적내역서"/>
      <sheetName val="비대칭ׇ_x0000_"/>
      <sheetName val="설계명세서(怀፵"/>
      <sheetName val="부대공ԯ_x0000_缀"/>
      <sheetName val="설계명세서(԰_x0000_缀"/>
      <sheetName val="총누᠀"/>
      <sheetName val="J直丵〒"/>
      <sheetName val="입찰참가㖬቎԰_x0000_缀_x0000_"/>
      <sheetName val="입찰참가㗇቎԰_x0000_缀_x0000_"/>
      <sheetName val="J直_x0005__x0000_"/>
      <sheetName val="입찰참가ׇ_x0000_缀_x0000__x0000__x0000_"/>
      <sheetName val="96냇ᕓ"/>
      <sheetName val="별ԯ"/>
      <sheetName val="별䋌"/>
      <sheetName val="변경비교-을"/>
      <sheetName val="BSD_(2)"/>
      <sheetName val="Despacho_(c_civil)"/>
      <sheetName val="쵽_x0005__x0000_"/>
      <sheetName val="2001년 MCC 집계"/>
      <sheetName val="각종양식"/>
      <sheetName val="부채상환계획"/>
      <sheetName val="을橂"/>
      <sheetName val="부대Ç_x0000_退="/>
      <sheetName val="세부내역서"/>
      <sheetName val="실행철⑴䀀"/>
      <sheetName val="IMP (REAC䕝瘙蚰ɡ"/>
      <sheetName val="전산망"/>
      <sheetName val="일위대가-1"/>
      <sheetName val="개소별수량산출"/>
      <sheetName val="오㠀ⶀ簀"/>
      <sheetName val="1_x0005_"/>
      <sheetName val="출력X"/>
      <sheetName val="사방수량근거"/>
      <sheetName val="재료비"/>
      <sheetName val="변전소+TIE POST"/>
      <sheetName val="전차선설비공사"/>
      <sheetName val="majo԰"/>
      <sheetName val="원형1호맨홀토공수량"/>
      <sheetName val="20_배_x0005__x0000_"/>
      <sheetName val="을부담_xd800_⑖턀"/>
      <sheetName val="구왤집䈀ᅪ"/>
      <sheetName val="오산갈㥝"/>
      <sheetName val="7.PILE  (돌출)"/>
      <sheetName val="1근거"/>
      <sheetName val="12.3P"/>
      <sheetName val="입合¾"/>
      <sheetName val="관거공⠏᜶"/>
      <sheetName val="관거공䈀ᅪ"/>
      <sheetName val="관거공耀⩩"/>
    </sheetNames>
    <sheetDataSet>
      <sheetData sheetId="0"/>
      <sheetData sheetId="1">
        <row r="61">
          <cell r="B61">
            <v>2.5</v>
          </cell>
        </row>
      </sheetData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>
        <row r="61">
          <cell r="B61">
            <v>2.5</v>
          </cell>
        </row>
      </sheetData>
      <sheetData sheetId="11">
        <row r="61">
          <cell r="B61">
            <v>2.5</v>
          </cell>
        </row>
      </sheetData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>
        <row r="61">
          <cell r="B61">
            <v>2.5</v>
          </cell>
        </row>
      </sheetData>
      <sheetData sheetId="14">
        <row r="61">
          <cell r="B61" t="str">
            <v>BC 1.6m</v>
          </cell>
        </row>
      </sheetData>
      <sheetData sheetId="15">
        <row r="61">
          <cell r="B61" t="str">
            <v>BC 1.6m</v>
          </cell>
        </row>
      </sheetData>
      <sheetData sheetId="16">
        <row r="61">
          <cell r="B61" t="str">
            <v>BC 1.6m</v>
          </cell>
        </row>
      </sheetData>
      <sheetData sheetId="17">
        <row r="61">
          <cell r="B61" t="str">
            <v>BC 1.6m</v>
          </cell>
        </row>
      </sheetData>
      <sheetData sheetId="18">
        <row r="61">
          <cell r="B61" t="str">
            <v>BC 1.6m</v>
          </cell>
        </row>
      </sheetData>
      <sheetData sheetId="19">
        <row r="61">
          <cell r="B61" t="str">
            <v>BC 1.6m</v>
          </cell>
        </row>
      </sheetData>
      <sheetData sheetId="20">
        <row r="61">
          <cell r="B61" t="str">
            <v>BC 1.6m</v>
          </cell>
        </row>
      </sheetData>
      <sheetData sheetId="21">
        <row r="61">
          <cell r="B61" t="str">
            <v>BC 1.6m</v>
          </cell>
        </row>
      </sheetData>
      <sheetData sheetId="22">
        <row r="61">
          <cell r="B61" t="str">
            <v>BC 1.6m</v>
          </cell>
        </row>
      </sheetData>
      <sheetData sheetId="23">
        <row r="61">
          <cell r="B61" t="str">
            <v>BC 1.6m</v>
          </cell>
        </row>
      </sheetData>
      <sheetData sheetId="24">
        <row r="61">
          <cell r="B61" t="str">
            <v>BC 1.6m</v>
          </cell>
        </row>
      </sheetData>
      <sheetData sheetId="25">
        <row r="61">
          <cell r="B61" t="str">
            <v>BC 1.6m</v>
          </cell>
        </row>
      </sheetData>
      <sheetData sheetId="26">
        <row r="61">
          <cell r="B61" t="str">
            <v>BC 1.6m</v>
          </cell>
        </row>
      </sheetData>
      <sheetData sheetId="27">
        <row r="61">
          <cell r="B61" t="str">
            <v>BC 1.6m</v>
          </cell>
        </row>
      </sheetData>
      <sheetData sheetId="28">
        <row r="61">
          <cell r="B61" t="str">
            <v>BC 1.6m</v>
          </cell>
        </row>
      </sheetData>
      <sheetData sheetId="29">
        <row r="61">
          <cell r="B61" t="str">
            <v>BC 1.6m</v>
          </cell>
        </row>
      </sheetData>
      <sheetData sheetId="30">
        <row r="61">
          <cell r="B61" t="str">
            <v>BC 1.6m</v>
          </cell>
        </row>
      </sheetData>
      <sheetData sheetId="31">
        <row r="61">
          <cell r="B61" t="str">
            <v>BC 1.6m</v>
          </cell>
        </row>
      </sheetData>
      <sheetData sheetId="32">
        <row r="61">
          <cell r="B61" t="str">
            <v>BC 1.6m</v>
          </cell>
        </row>
      </sheetData>
      <sheetData sheetId="33">
        <row r="61">
          <cell r="B61" t="str">
            <v>BC 1.6m</v>
          </cell>
        </row>
      </sheetData>
      <sheetData sheetId="34">
        <row r="61">
          <cell r="B61" t="str">
            <v>BC 1.6m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61">
          <cell r="B61" t="str">
            <v>BC 1.6m</v>
          </cell>
        </row>
      </sheetData>
      <sheetData sheetId="44">
        <row r="61">
          <cell r="B61" t="str">
            <v>BC 1.6m</v>
          </cell>
        </row>
      </sheetData>
      <sheetData sheetId="45">
        <row r="61">
          <cell r="B61" t="str">
            <v>BC 1.6m</v>
          </cell>
        </row>
      </sheetData>
      <sheetData sheetId="46">
        <row r="61">
          <cell r="B61" t="str">
            <v>BC 1.6m</v>
          </cell>
        </row>
      </sheetData>
      <sheetData sheetId="47">
        <row r="61">
          <cell r="B61" t="str">
            <v>BC 1.6m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61">
          <cell r="B61" t="str">
            <v>BC 1.6m</v>
          </cell>
        </row>
      </sheetData>
      <sheetData sheetId="76" refreshError="1"/>
      <sheetData sheetId="77">
        <row r="61">
          <cell r="B61" t="str">
            <v>BC 1.6m</v>
          </cell>
        </row>
      </sheetData>
      <sheetData sheetId="78">
        <row r="61">
          <cell r="B61" t="str">
            <v>BC 1.6m</v>
          </cell>
        </row>
      </sheetData>
      <sheetData sheetId="79">
        <row r="61">
          <cell r="B61" t="str">
            <v>BC 1.6m</v>
          </cell>
        </row>
      </sheetData>
      <sheetData sheetId="80">
        <row r="61">
          <cell r="B61" t="str">
            <v>BC 1.6m</v>
          </cell>
        </row>
      </sheetData>
      <sheetData sheetId="81">
        <row r="61">
          <cell r="B61" t="str">
            <v>BC 1.6m</v>
          </cell>
        </row>
      </sheetData>
      <sheetData sheetId="82">
        <row r="61">
          <cell r="B61" t="str">
            <v>BC 1.6m</v>
          </cell>
        </row>
      </sheetData>
      <sheetData sheetId="83">
        <row r="61">
          <cell r="B61" t="str">
            <v>BC 1.6m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 refreshError="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/>
      <sheetData sheetId="1822" refreshError="1"/>
      <sheetData sheetId="1823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/>
      <sheetData sheetId="1857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/>
      <sheetData sheetId="2304"/>
      <sheetData sheetId="2305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터널단가"/>
      <sheetName val="터널공"/>
      <sheetName val="부대공"/>
      <sheetName val="포장공"/>
      <sheetName val="수량집계"/>
      <sheetName val="MOTO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가실행내역"/>
      <sheetName val="설계내역"/>
      <sheetName val="Sheet3"/>
      <sheetName val="#REF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-beam"/>
      <sheetName val="용산2육교"/>
      <sheetName val="문장1육교"/>
      <sheetName val="방음벽"/>
      <sheetName val="대림육교"/>
      <sheetName val="외천교"/>
      <sheetName val="바닥판(steel-1)"/>
      <sheetName val="바닥판(S)"/>
      <sheetName val="외천교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대치판정"/>
      <sheetName val="Baby일위대가"/>
      <sheetName val="철거산출근거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견적조건"/>
      <sheetName val="견적조건(을지)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지"/>
      <sheetName val="일위대가"/>
      <sheetName val="을"/>
      <sheetName val="FILE1"/>
      <sheetName val="0.집계"/>
      <sheetName val="1.수변전설비공사"/>
      <sheetName val="MOTOR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일위대가목차"/>
      <sheetName val="대구실행"/>
      <sheetName val="AIR SHOWER(3인용)"/>
      <sheetName val="부대공Ⅱ"/>
      <sheetName val="설계내역서"/>
      <sheetName val="직노"/>
      <sheetName val="입찰안"/>
      <sheetName val="단가산출"/>
      <sheetName val="2F 회의실견적(5_14 일대)"/>
      <sheetName val="재집"/>
      <sheetName val="직재"/>
      <sheetName val="전차선로 물량표"/>
      <sheetName val="DATA"/>
      <sheetName val="일위대가(가설)"/>
      <sheetName val="실행내역"/>
      <sheetName val="200"/>
      <sheetName val="48전력선로일위"/>
      <sheetName val="접지수량"/>
      <sheetName val="조명율표"/>
      <sheetName val="TOT"/>
      <sheetName val="정부노임단가"/>
      <sheetName val="1.수인터널"/>
      <sheetName val="자재단가"/>
      <sheetName val="손익분석"/>
      <sheetName val="인건-측정"/>
      <sheetName val="보차도경계석"/>
      <sheetName val="부하계산서"/>
      <sheetName val="인건비"/>
      <sheetName val="아산추가1220"/>
      <sheetName val="당초"/>
      <sheetName val="3-1.CB"/>
      <sheetName val="부대내역"/>
      <sheetName val="unit 4"/>
      <sheetName val="ITB COST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말뚝지지력산정"/>
      <sheetName val="수량"/>
      <sheetName val="CTEMCOST"/>
      <sheetName val="내역"/>
      <sheetName val="연습"/>
      <sheetName val="내역(설계)"/>
      <sheetName val="Macro1"/>
      <sheetName val="BID"/>
      <sheetName val="현장관리비집계표"/>
      <sheetName val="설계예산서"/>
      <sheetName val="수량집계"/>
      <sheetName val="토목"/>
      <sheetName val="가로등내역서"/>
      <sheetName val="수량산출서"/>
      <sheetName val="2000.11월설계내역"/>
      <sheetName val="#REF"/>
      <sheetName val="터파기및재료"/>
      <sheetName val="점수계산1-2"/>
      <sheetName val="부대공사비"/>
      <sheetName val="본공사"/>
      <sheetName val="식생블럭단위수량"/>
      <sheetName val="가로등부표"/>
      <sheetName val="보합"/>
      <sheetName val="조도계산서 (도서)"/>
      <sheetName val="WORK"/>
      <sheetName val="입찰보고"/>
      <sheetName val="재료"/>
      <sheetName val="MAIN_TABLE"/>
      <sheetName val="1.설계조건"/>
      <sheetName val="LOPCALC"/>
      <sheetName val="제경비율"/>
      <sheetName val="XL4Poppy"/>
      <sheetName val="자료입력"/>
      <sheetName val="예산명세서"/>
      <sheetName val="단가조사"/>
      <sheetName val="우배수"/>
      <sheetName val="맨홀"/>
      <sheetName val="금호"/>
      <sheetName val="I一般比"/>
      <sheetName val="49-119"/>
      <sheetName val="Macro(전선)"/>
      <sheetName val="발신정보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전선 및 전선관"/>
      <sheetName val="토공"/>
      <sheetName val="구역화물"/>
      <sheetName val="단가일람"/>
      <sheetName val="신우"/>
      <sheetName val="대비"/>
      <sheetName val="수량산출"/>
      <sheetName val="집계표"/>
      <sheetName val="단가"/>
      <sheetName val="총괄표"/>
      <sheetName val="실행철강하도"/>
      <sheetName val="소야공정계획표"/>
      <sheetName val="내역서2안"/>
      <sheetName val="6호기"/>
      <sheetName val="봉양~조차장간고하개명(신설)"/>
      <sheetName val="하조서"/>
      <sheetName val="보증수수료산출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일위목록"/>
      <sheetName val="ASP포장"/>
      <sheetName val="단가산출서(기계)"/>
      <sheetName val="INPUT"/>
      <sheetName val="교각1"/>
      <sheetName val="일위대가표(유단가)"/>
      <sheetName val="일위대가표"/>
      <sheetName val="단가 및 재료비"/>
      <sheetName val="적용(기계)"/>
      <sheetName val="20관리비율"/>
      <sheetName val="총괄집계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점검총괄"/>
      <sheetName val="주상도"/>
      <sheetName val="일위대가(목록)"/>
      <sheetName val="재료비"/>
      <sheetName val="자재목록"/>
      <sheetName val="2000년1차"/>
      <sheetName val="내역서(전기)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6기계경비산출표"/>
      <sheetName val="옹벽수량집계"/>
      <sheetName val="3BL공동구 수량"/>
      <sheetName val="Total"/>
      <sheetName val="에너지동"/>
      <sheetName val="코드표"/>
      <sheetName val="Sheet1 (2)"/>
      <sheetName val="BASIC (2)"/>
      <sheetName val="자재단가표"/>
      <sheetName val="고창터널(고창방향)"/>
      <sheetName val="터널조도"/>
      <sheetName val="부속동"/>
      <sheetName val="입찰결과(DATA)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데이타"/>
      <sheetName val="CABLE SIZE-3"/>
      <sheetName val="EQUIP-H"/>
      <sheetName val="경비_원본"/>
      <sheetName val="공구원가계산"/>
      <sheetName val="기계경비시간당손료목록"/>
      <sheetName val="요율"/>
      <sheetName val="자재대"/>
      <sheetName val="참고"/>
      <sheetName val="공사개요"/>
      <sheetName val="기계내역"/>
      <sheetName val="소요자재"/>
      <sheetName val="노무산출서"/>
      <sheetName val="Macro(차단기)"/>
      <sheetName val="동력부하(도산)"/>
      <sheetName val="1차증가원가계산"/>
      <sheetName val="가감수량"/>
      <sheetName val="맨홀수량산출"/>
      <sheetName val="단가조사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BQ"/>
      <sheetName val="전기일위대가"/>
      <sheetName val="단면(RW1)"/>
      <sheetName val="시설물일위"/>
      <sheetName val="비교표"/>
      <sheetName val="소비자가"/>
      <sheetName val="ilch"/>
      <sheetName val="예정(3)"/>
      <sheetName val="동원(3)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노임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EACT10"/>
      <sheetName val="돌망태단위수량"/>
      <sheetName val="말뚝물량"/>
      <sheetName val="공종별원가계산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예산갑지"/>
      <sheetName val="제수변수량"/>
      <sheetName val="공기변수량"/>
      <sheetName val="포장공"/>
      <sheetName val="상수도토공집계표"/>
      <sheetName val="PO-BOQ"/>
      <sheetName val="일반수량총괄"/>
      <sheetName val="외주"/>
      <sheetName val="구조물철거타공정이월"/>
      <sheetName val="의왕내역"/>
      <sheetName val="입출재고현황 (2)"/>
      <sheetName val="변경비교-을"/>
      <sheetName val="노무비단가"/>
      <sheetName val=" 상부공통집계(총괄)"/>
      <sheetName val="참조-(1)"/>
      <sheetName val="인건비 "/>
      <sheetName val="AILC004"/>
      <sheetName val="Mc1"/>
      <sheetName val="2000,9월 일위"/>
      <sheetName val="간접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하수급견적대비"/>
      <sheetName val="물량표"/>
      <sheetName val="현장관리비 "/>
      <sheetName val="금액결정"/>
      <sheetName val="견적대비"/>
      <sheetName val="BOX전기내역"/>
      <sheetName val="9-1차이내역"/>
      <sheetName val="설계가"/>
      <sheetName val="할증 "/>
      <sheetName val="조경일람"/>
      <sheetName val="일위대가목록"/>
      <sheetName val="아파트기별"/>
      <sheetName val="공리일"/>
      <sheetName val="총집계표"/>
      <sheetName val="plan&amp;section of foundation"/>
      <sheetName val="9811"/>
      <sheetName val="투찰내역"/>
      <sheetName val="COVER-P"/>
      <sheetName val="기본단가"/>
      <sheetName val="단면가정"/>
      <sheetName val="영업소실적"/>
      <sheetName val="공사비"/>
      <sheetName val="약품설비"/>
      <sheetName val="1차설계변경내역"/>
      <sheetName val="실행내역서"/>
      <sheetName val="90.03실행 "/>
      <sheetName val="조명시설"/>
      <sheetName val="BID-도로"/>
      <sheetName val="001"/>
      <sheetName val="총계"/>
      <sheetName val="내력서"/>
      <sheetName val="가설건물"/>
      <sheetName val="단위단가"/>
      <sheetName val="적용공정"/>
      <sheetName val="L_RPTB02_01"/>
      <sheetName val="원가계산서"/>
      <sheetName val="금리계산"/>
      <sheetName val="Sheet17"/>
      <sheetName val="중기일위대가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일용노임단가"/>
      <sheetName val="전선"/>
      <sheetName val="CABLE"/>
      <sheetName val="토량산출서"/>
      <sheetName val="토목내역"/>
      <sheetName val="설계명세서"/>
      <sheetName val="OPGW기별"/>
      <sheetName val="CA지입"/>
      <sheetName val="U-TYPE(1)"/>
      <sheetName val="공종별내역서"/>
      <sheetName val="6PILE  (돌출)"/>
      <sheetName val="지급자재"/>
      <sheetName val="99총공사내역서"/>
      <sheetName val="98NS-N"/>
      <sheetName val="L_RPTA05_목록"/>
      <sheetName val="96보완계획7.12"/>
      <sheetName val="지진시"/>
      <sheetName val="3.공통공사대비"/>
      <sheetName val="설비내역서"/>
      <sheetName val="건축내역서"/>
      <sheetName val="전기내역서"/>
      <sheetName val="설직재-1"/>
      <sheetName val="노원열병합  건축공사기성내역서"/>
      <sheetName val="본부소개"/>
      <sheetName val="주사무실종합"/>
      <sheetName val="기초자료"/>
      <sheetName val="여과지동"/>
      <sheetName val="내역표지"/>
      <sheetName val="Macro2"/>
      <sheetName val="계수시트"/>
      <sheetName val="율촌법률사무소2내역"/>
      <sheetName val="지주목시비량산출서"/>
      <sheetName val="BOQ"/>
      <sheetName val="총괄내역서"/>
      <sheetName val="역T형교대(말뚝기초)"/>
      <sheetName val="한강운반비"/>
      <sheetName val="자재"/>
      <sheetName val="공통(20-91)"/>
      <sheetName val="C3"/>
      <sheetName val="연결임시"/>
      <sheetName val="계산식"/>
      <sheetName val="가도공"/>
      <sheetName val="DATE"/>
      <sheetName val="철거집계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경상직원"/>
      <sheetName val="가시설흙막이"/>
      <sheetName val="자동 철거"/>
      <sheetName val="자동 설치"/>
      <sheetName val="토목 철주"/>
      <sheetName val="BLOCK(1)"/>
      <sheetName val="경비2내역"/>
      <sheetName val="철거 일위대가(1-19)"/>
      <sheetName val="철거 일위대가(20-22)"/>
      <sheetName val="설치 일위대가(23-45호)"/>
      <sheetName val="설치 일위대가(46~78호)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</sheetNames>
    <definedNames>
      <definedName name="Macro11"/>
      <definedName name="Macro3"/>
      <definedName name="Macro4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YES"/>
      <sheetName val="DATA"/>
      <sheetName val="설계예산서"/>
      <sheetName val="수량집계"/>
      <sheetName val="전선 및 전선관"/>
      <sheetName val="가로등내역서"/>
      <sheetName val="총괄"/>
      <sheetName val="토목"/>
      <sheetName val="일위대가"/>
      <sheetName val="수량산출서"/>
      <sheetName val="2000.11월설계내역"/>
      <sheetName val="#REF"/>
      <sheetName val="단가"/>
      <sheetName val="총괄표"/>
      <sheetName val="말뚝지지력산정"/>
      <sheetName val="터파기및재료"/>
      <sheetName val="집계표"/>
      <sheetName val="내역서2안"/>
      <sheetName val="실행철강하도"/>
      <sheetName val="내역서"/>
      <sheetName val="단가산출"/>
      <sheetName val="소야공정계획표"/>
      <sheetName val="조명율표"/>
      <sheetName val="입찰안"/>
      <sheetName val="봉양~조차장간고하개명(신설)"/>
      <sheetName val="수량산출"/>
      <sheetName val="내역"/>
      <sheetName val="보증수수료산출"/>
      <sheetName val="bid"/>
      <sheetName val="준검 내역서"/>
      <sheetName val="6호기"/>
      <sheetName val="하조서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기계경비"/>
      <sheetName val="1.수인터널"/>
      <sheetName val="가로등"/>
      <sheetName val="공사비예산서(토목분)"/>
      <sheetName val="수목데이타 "/>
      <sheetName val="변압기 및 발전기 용량"/>
      <sheetName val="INPUT"/>
      <sheetName val="JUCK"/>
      <sheetName val="단가 및 재료비"/>
      <sheetName val="단가조사"/>
      <sheetName val="일위대가(목록)"/>
      <sheetName val="재료비"/>
      <sheetName val="각형맨홀"/>
      <sheetName val="수목단가"/>
      <sheetName val="시설수량표"/>
      <sheetName val="식재수량표"/>
      <sheetName val="일위목록"/>
      <sheetName val="자재단가"/>
      <sheetName val="ASP포장"/>
      <sheetName val="부대내역"/>
      <sheetName val="2000년1차"/>
      <sheetName val="단가산출서(기계)"/>
      <sheetName val="MOTOR"/>
      <sheetName val="일위대가표(유단가)"/>
      <sheetName val="내역서(전기)"/>
      <sheetName val="정부노임단가"/>
      <sheetName val="3BL공동구 수량"/>
      <sheetName val="일위대가표"/>
      <sheetName val="Total"/>
      <sheetName val="원가계산"/>
      <sheetName val="표지 (2)"/>
      <sheetName val="에너지동"/>
      <sheetName val="연습"/>
      <sheetName val="코드표"/>
      <sheetName val="Sheet1 (2)"/>
      <sheetName val="옹벽수량집계"/>
      <sheetName val="참조-(1)"/>
      <sheetName val="교각1"/>
      <sheetName val="2006기계경비산출표"/>
      <sheetName val="22단가(철거)"/>
      <sheetName val="49단가"/>
      <sheetName val="49단가(철거)"/>
      <sheetName val="22단가"/>
      <sheetName val="LD일"/>
      <sheetName val="FA설치명세"/>
      <sheetName val="FD"/>
      <sheetName val="ABUT수량-A1"/>
      <sheetName val="점검총괄"/>
      <sheetName val="간선계산"/>
      <sheetName val="동력부하(도산)"/>
      <sheetName val="20관리비율"/>
      <sheetName val="총괄집계표"/>
      <sheetName val="Baby일위대가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증감대비"/>
      <sheetName val="공종단가"/>
      <sheetName val="BASIC (2)"/>
      <sheetName val="ETC"/>
      <sheetName val="돌망태단위수량"/>
      <sheetName val="가감수량"/>
      <sheetName val="맨홀수량산출"/>
      <sheetName val="대치판정"/>
      <sheetName val="구조물철거타공정이월"/>
      <sheetName val="신우"/>
      <sheetName val="수로교총재료집계"/>
      <sheetName val="간접1"/>
      <sheetName val="설계내역서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단면 (2)"/>
      <sheetName val="교통량조사"/>
      <sheetName val="공종별원가계산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CABLE SIZE-3"/>
      <sheetName val="EQUIP-H"/>
      <sheetName val="기계내역"/>
      <sheetName val="요율"/>
      <sheetName val="자재대"/>
      <sheetName val="소요자재"/>
      <sheetName val="노무산출서"/>
      <sheetName val="입찰결과(DATA)"/>
      <sheetName val="AS포장복구 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데이타"/>
      <sheetName val="경비_원본"/>
      <sheetName val="참고"/>
      <sheetName val="공사개요"/>
      <sheetName val="토공"/>
      <sheetName val="기계경비시간당손료목록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기계경비(시간당)"/>
      <sheetName val="램머"/>
      <sheetName val="공구원가계산"/>
      <sheetName val="2000전체분"/>
      <sheetName val="일반수량"/>
      <sheetName val="VA_code"/>
      <sheetName val="말고개터널조명전압강하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EACT10"/>
      <sheetName val="원가계산서 (총괄)"/>
      <sheetName val="원가계산서 (건축)"/>
      <sheetName val="(총괄집계)"/>
      <sheetName val="건축공사"/>
      <sheetName val="방음벽기초(H=4m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주형"/>
      <sheetName val="밸브설치"/>
      <sheetName val="3.바닥판설계"/>
      <sheetName val="안정계산"/>
      <sheetName val="단면검토"/>
      <sheetName val="원가"/>
      <sheetName val="포장공"/>
      <sheetName val="상수도토공집계표"/>
      <sheetName val="예산갑지"/>
      <sheetName val="고창터널(고창방향)"/>
      <sheetName val="자재목록"/>
      <sheetName val="제수변수량"/>
      <sheetName val="공기변수량"/>
      <sheetName val="부속동"/>
      <sheetName val="적용(기계)"/>
      <sheetName val="약품설비"/>
      <sheetName val="단가일람"/>
      <sheetName val="조경일람"/>
      <sheetName val="일위대가목록"/>
      <sheetName val="관로"/>
      <sheetName val="1차증가원가계산"/>
      <sheetName val="1SPAN"/>
      <sheetName val="일위집계표"/>
      <sheetName val="9-1차이내역"/>
      <sheetName val="b_balju_cho"/>
      <sheetName val="연결관산출조서"/>
      <sheetName val="인건비 "/>
      <sheetName val="실행갑지"/>
      <sheetName val="견적990322"/>
      <sheetName val="실행내역서"/>
      <sheetName val="선정요령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Macro(차단기)"/>
      <sheetName val="단가조사서"/>
      <sheetName val="통장출금액"/>
      <sheetName val="LP-S"/>
      <sheetName val="2000,9월 일위"/>
      <sheetName val="금액결정"/>
      <sheetName val="일반수량총괄"/>
      <sheetName val="5.정산서"/>
      <sheetName val="직공비"/>
      <sheetName val="주관사업"/>
      <sheetName val="수문일1"/>
      <sheetName val="1차설계변경내역"/>
      <sheetName val="발주설계서(당초)"/>
      <sheetName val="노무비"/>
      <sheetName val="가설건물"/>
      <sheetName val="노무비단가"/>
      <sheetName val="입찰보고"/>
      <sheetName val=" 상부공통집계(총괄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외주"/>
      <sheetName val="BOX전기내역"/>
      <sheetName val="의왕내역"/>
      <sheetName val="제품별"/>
      <sheetName val="NAMES"/>
      <sheetName val="결과조달"/>
      <sheetName val="금액내역서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토량1-1"/>
      <sheetName val="부대공"/>
      <sheetName val="도급금액"/>
      <sheetName val="재노경"/>
      <sheetName val="일위대가(가설)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원가계산서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대대비"/>
      <sheetName val="냉연집계"/>
      <sheetName val="부하(성남)"/>
      <sheetName val="충주"/>
      <sheetName val="입출재고현황 (2)"/>
      <sheetName val="조명시설"/>
      <sheetName val="공사비집계"/>
      <sheetName val="본선 토공 분배표"/>
      <sheetName val="1.토공"/>
      <sheetName val="하수급견적대비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간접비"/>
      <sheetName val="DATE"/>
      <sheetName val="AILC004"/>
      <sheetName val="Mc1"/>
      <sheetName val="PO-BOQ"/>
      <sheetName val="자  재"/>
      <sheetName val="연동내역서"/>
      <sheetName val="인건비"/>
      <sheetName val="공내역"/>
      <sheetName val="REACTION(USD지진시)"/>
      <sheetName val="안정검토"/>
      <sheetName val="REACTION(USE평시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기자재비"/>
      <sheetName val="001"/>
      <sheetName val="총계"/>
      <sheetName val="BID-도로"/>
      <sheetName val="현장관리비내역서"/>
      <sheetName val="포장복구집계"/>
      <sheetName val="품셈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기본단가"/>
      <sheetName val="물량표"/>
      <sheetName val="단면가정"/>
      <sheetName val="문학간접"/>
      <sheetName val="차도조도계산"/>
      <sheetName val="과천MAIN"/>
      <sheetName val="노무비 근거"/>
      <sheetName val="효성CB 1P기초"/>
      <sheetName val="EQ-R1"/>
      <sheetName val="품목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견적대비"/>
      <sheetName val="기본DATA"/>
      <sheetName val="전차선로 물량표"/>
      <sheetName val="48일위"/>
      <sheetName val="48수량"/>
      <sheetName val="22수량"/>
      <sheetName val="49일위"/>
      <sheetName val="22일위"/>
      <sheetName val="49수량"/>
      <sheetName val="실행(표지,갑,을)"/>
      <sheetName val="CTEMCOST"/>
      <sheetName val="노임이"/>
      <sheetName val="guard(mac)"/>
      <sheetName val="품셈TABLE"/>
      <sheetName val="품셈표"/>
      <sheetName val="BSD (2)"/>
      <sheetName val="산출내역서"/>
      <sheetName val="저"/>
      <sheetName val="SLAB&quot;1&quot;"/>
      <sheetName val="P-산#1-1(WOWA1)"/>
      <sheetName val="설계명세서"/>
      <sheetName val="기초자료입력"/>
      <sheetName val="종합기별"/>
      <sheetName val="노무비명세서"/>
      <sheetName val="소요자재명세서"/>
      <sheetName val="역집계1"/>
      <sheetName val="아파트기별"/>
      <sheetName val="공리일"/>
      <sheetName val="할증 "/>
      <sheetName val="LEGEND"/>
      <sheetName val="품종별-이름"/>
      <sheetName val="인사자료총집계"/>
      <sheetName val=" 갑  지 "/>
      <sheetName val="소방사항"/>
      <sheetName val="Y_WORK"/>
      <sheetName val="토목내역"/>
      <sheetName val="자료입력"/>
      <sheetName val="금리계산"/>
      <sheetName val="98NS-N"/>
      <sheetName val="90.03실행 "/>
      <sheetName val="3.공통공사대비"/>
      <sheetName val="내력서"/>
      <sheetName val="검사조서"/>
      <sheetName val="집계(총괄)"/>
      <sheetName val="구성비"/>
      <sheetName val="실적보고"/>
      <sheetName val="표준안전집계"/>
      <sheetName val="표준안전내역"/>
      <sheetName val="노임변동률"/>
      <sheetName val="COMPRESSOR"/>
      <sheetName val="적용공정"/>
      <sheetName val="L_RPTB02_01"/>
      <sheetName val="48전력선로일위"/>
      <sheetName val="우배수"/>
      <sheetName val="맨홀"/>
      <sheetName val="금호"/>
      <sheetName val="Sheet17"/>
      <sheetName val="2F 회의실견적(5_14 일대)"/>
      <sheetName val="재집"/>
      <sheetName val="직재"/>
      <sheetName val="연부97-1"/>
      <sheetName val="갑지1"/>
      <sheetName val="주사무실종합"/>
      <sheetName val="중기일위대가"/>
      <sheetName val="96보완계획7.12"/>
      <sheetName val="본부소개"/>
      <sheetName val="설비내역서"/>
      <sheetName val="건축내역서"/>
      <sheetName val="전기내역서"/>
      <sheetName val="기초자료"/>
      <sheetName val="여과지동"/>
      <sheetName val="내역표지"/>
      <sheetName val="ITB COST"/>
      <sheetName val="현관"/>
      <sheetName val="NYS"/>
      <sheetName val="Macro2"/>
      <sheetName val="변경비교-을"/>
      <sheetName val="견적의뢰서"/>
      <sheetName val="개보수공사BM"/>
      <sheetName val="자재단가표"/>
      <sheetName val="EQUIPMENT -2"/>
      <sheetName val="송전재료비"/>
      <sheetName val="1단계"/>
      <sheetName val="철거산출근거"/>
      <sheetName val="제진기"/>
      <sheetName val="15"/>
      <sheetName val="설계가"/>
      <sheetName val="설계예시"/>
      <sheetName val="DATA 입력란"/>
      <sheetName val="1. 설계조건 2.단면가정 3. 하중계산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과세표준율-2"/>
      <sheetName val="면적분양가"/>
      <sheetName val="분양면적(1123)"/>
      <sheetName val="출력소스"/>
      <sheetName val="I一般比"/>
      <sheetName val="경비2내역"/>
      <sheetName val="단가대비표"/>
      <sheetName val="일위대가표 (2)"/>
      <sheetName val="부재력정리"/>
      <sheetName val="BLOCK(1)"/>
      <sheetName val="8. 안정검토"/>
      <sheetName val="제-노임"/>
      <sheetName val="제직재"/>
      <sheetName val="지진시"/>
      <sheetName val="6PILE  (돌출)"/>
      <sheetName val="토량산출서"/>
      <sheetName val="대구-교대(A1-A2)"/>
      <sheetName val="원형1호맨홀토공수량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9GNG운반"/>
      <sheetName val="재료집계"/>
      <sheetName val="기자재대비표"/>
      <sheetName val="담장산출"/>
      <sheetName val="대창(함평)-창열"/>
      <sheetName val="대창(장성)"/>
      <sheetName val="Data&amp;Result"/>
      <sheetName val="MACRO(MCC)"/>
      <sheetName val="일위대가(출입)"/>
      <sheetName val="일위대가(계측기설치)"/>
      <sheetName val="노임(1차)"/>
      <sheetName val="전기혼잡제경비(45)"/>
      <sheetName val="단가표"/>
      <sheetName val="제수"/>
      <sheetName val="공기"/>
      <sheetName val="백호우계수"/>
      <sheetName val="정화조방수미장"/>
      <sheetName val="기초코드"/>
      <sheetName val="공사별 가중치 산출근거(토목)"/>
      <sheetName val="가중치근거(조경)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환"/>
      <sheetName val="단가산출서"/>
      <sheetName val="적용기준표(98년상반기)"/>
      <sheetName val="예산내역서"/>
      <sheetName val="정화조동내역"/>
      <sheetName val="단위수량"/>
      <sheetName val="관리사무소"/>
      <sheetName val="탑(을지)"/>
      <sheetName val="가시설단위수량"/>
      <sheetName val="SORCE1"/>
      <sheetName val="총집계표"/>
      <sheetName val="물량산출근거"/>
      <sheetName val="CONCRETE"/>
      <sheetName val="설산1.나"/>
      <sheetName val="본사S"/>
      <sheetName val="전압강하계산"/>
      <sheetName val="D-3503"/>
      <sheetName val="여흥"/>
      <sheetName val="계수시트"/>
      <sheetName val="AIR SHOWER(3인용)"/>
      <sheetName val="손익분석"/>
      <sheetName val="보차도경계석"/>
      <sheetName val="예산명세서"/>
      <sheetName val="J直材4"/>
      <sheetName val="율촌법률사무소2내역"/>
      <sheetName val="지주목시비량산출서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버스운행안내"/>
      <sheetName val="예방접종계획"/>
      <sheetName val="사각맨홀"/>
      <sheetName val="몰탈재료산출"/>
      <sheetName val="단위목록"/>
      <sheetName val="기계경비목록"/>
      <sheetName val="관급"/>
      <sheetName val="목동1절주.bh01"/>
      <sheetName val="설계산출표지"/>
      <sheetName val="Option"/>
      <sheetName val="인건-측정"/>
      <sheetName val="데리네이타현황"/>
      <sheetName val="KMT물량"/>
      <sheetName val="현장관리비 "/>
      <sheetName val="AS복구"/>
      <sheetName val="중기터파기"/>
      <sheetName val="변수값"/>
      <sheetName val="중기상차"/>
      <sheetName val="주차구획선수량"/>
      <sheetName val="접속도로1"/>
      <sheetName val="공사별 가중치 산출근거(건축)"/>
      <sheetName val="집수A"/>
      <sheetName val="기계경비일람"/>
      <sheetName val="FAX"/>
      <sheetName val="건축개요"/>
      <sheetName val="일용노임단가"/>
      <sheetName val="sw1"/>
      <sheetName val="다이꾸"/>
      <sheetName val="근태계획서"/>
      <sheetName val="부하LOAD"/>
      <sheetName val="메서,변+증"/>
      <sheetName val="HRSG SMALL07220"/>
      <sheetName val="평교-내역"/>
      <sheetName val="plan&amp;section of foundation"/>
      <sheetName val="9811"/>
      <sheetName val="투찰내역"/>
      <sheetName val="COVER-P"/>
      <sheetName val="영업소실적"/>
      <sheetName val="간선"/>
      <sheetName val="전압"/>
      <sheetName val="조도"/>
      <sheetName val="동력"/>
      <sheetName val="노임,재료비"/>
      <sheetName val="약품공급2"/>
      <sheetName val="loading"/>
      <sheetName val="가도공"/>
      <sheetName val="진접"/>
      <sheetName val=" 총괄표"/>
      <sheetName val="접속슬라브"/>
      <sheetName val="가격조사서"/>
      <sheetName val="단가목록"/>
      <sheetName val="공통(20-91)"/>
      <sheetName val="단위가격"/>
      <sheetName val="품셈집계표"/>
      <sheetName val="자재조사표"/>
      <sheetName val="일반부표집계표"/>
      <sheetName val="제품橂"/>
      <sheetName val="단면설계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단가견적조사표"/>
      <sheetName val="진주방향"/>
      <sheetName val="마산방향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건축"/>
      <sheetName val="단가산출서 (2)"/>
      <sheetName val="명세서"/>
      <sheetName val="시멘트"/>
      <sheetName val="장문교(대전)"/>
      <sheetName val="내역서01"/>
      <sheetName val="덕소내역"/>
      <sheetName val="본선토량운반계산서(1)0"/>
      <sheetName val="신공항A-9(원가수정)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전체내역서"/>
      <sheetName val="basic"/>
      <sheetName val="설직재-1"/>
      <sheetName val="BJJIN"/>
      <sheetName val="시공계획"/>
      <sheetName val="36신설수량"/>
      <sheetName val="cost"/>
      <sheetName val="사전공사"/>
      <sheetName val="소포내역 (2)"/>
      <sheetName val="암거단위"/>
      <sheetName val="CIVIL"/>
      <sheetName val="TEL"/>
      <sheetName val="화설내"/>
      <sheetName val="설내역서 "/>
      <sheetName val="웅진교-S2"/>
      <sheetName val="L_RPTA05_목록"/>
      <sheetName val="출력X"/>
      <sheetName val="적상기초자료"/>
      <sheetName val="3.내역서"/>
      <sheetName val="Macro3"/>
      <sheetName val="TRE TABLE"/>
      <sheetName val="송우내역서"/>
      <sheetName val="배수관토공"/>
      <sheetName val="계산식"/>
      <sheetName val="공종별내역서"/>
      <sheetName val="Macro(전선)"/>
      <sheetName val="C3"/>
      <sheetName val="플랜트 설치"/>
      <sheetName val="건축내역(진해석동)"/>
      <sheetName val="이형관중량"/>
      <sheetName val="산근(목록)"/>
      <sheetName val="중간부"/>
      <sheetName val="대,유,램"/>
      <sheetName val="토목주소"/>
      <sheetName val="부서현황"/>
      <sheetName val="견적율"/>
      <sheetName val="산근"/>
      <sheetName val="박스토공"/>
      <sheetName val="기준표"/>
      <sheetName val="단가및재료비"/>
      <sheetName val="보호공"/>
      <sheetName val="총괄서"/>
      <sheetName val="개요"/>
      <sheetName val="내역전기"/>
      <sheetName val="도장수량(하1)"/>
      <sheetName val="전기 원가계산서"/>
      <sheetName val="copy"/>
      <sheetName val="서식"/>
      <sheetName val="tggwan(mac)"/>
      <sheetName val="경산(을)"/>
      <sheetName val="조정내역"/>
      <sheetName val="현장지지물물량"/>
      <sheetName val="감액총괄표"/>
      <sheetName val="프랜트면허"/>
      <sheetName val="개봉3동하수관"/>
      <sheetName val="예산M6-B"/>
      <sheetName val="총괄내역서"/>
      <sheetName val="견적대비표"/>
      <sheetName val="일반수량총괄집계"/>
      <sheetName val="기초자료입력및 K치 확인"/>
      <sheetName val="인수공총괄"/>
      <sheetName val="전체내ﰀ⁗"/>
      <sheetName val="전체내저፺"/>
      <sheetName val="전체내堀᎟"/>
      <sheetName val="인건비堀"/>
      <sheetName val="전체내︀ᇕ"/>
      <sheetName val="전체내怀፵"/>
      <sheetName val="변경비鰀፰"/>
      <sheetName val="㰀"/>
      <sheetName val="ꀀ"/>
      <sheetName val="전체내죃፺"/>
      <sheetName val="진우+대광"/>
      <sheetName val="BEND LOSS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판"/>
      <sheetName val="일위대가(계측ꀀፐቇ"/>
      <sheetName val="경ꀀፐ"/>
      <sheetName val="전체내죈፺"/>
      <sheetName val="토사(PE)"/>
      <sheetName val="금액"/>
      <sheetName val="교육종류"/>
      <sheetName val="단위집계표"/>
      <sheetName val="기기리스트"/>
      <sheetName val="견적堀᎟"/>
      <sheetName val="저리조양"/>
      <sheetName val="교대(A1挔"/>
      <sheetName val="입적표"/>
      <sheetName val="Rates"/>
      <sheetName val="현장설က_x0000_蠀ᛟ"/>
      <sheetName val="집수정"/>
      <sheetName val="학생내역"/>
      <sheetName val="건축내역서 (경제상무실)"/>
      <sheetName val="내역(중앙)"/>
      <sheetName val="내역(창신)"/>
      <sheetName val="스케즐"/>
      <sheetName val="PAINT"/>
      <sheetName val="견"/>
      <sheetName val="AS포장복구_"/>
      <sheetName val="준공평가"/>
      <sheetName val="실행간접비용"/>
      <sheetName val="기성내역"/>
      <sheetName val="기성내역서표지"/>
      <sheetName val="물가"/>
      <sheetName val="경산"/>
      <sheetName val="설계기준"/>
      <sheetName val="내역1"/>
      <sheetName val="변화치수"/>
      <sheetName val="전력구구조물산근"/>
      <sheetName val="시중노임단가"/>
      <sheetName val="구조물터파기수량집계"/>
      <sheetName val="배수공 시멘트 및 골재량 산출"/>
      <sheetName val="J01"/>
      <sheetName val="공내ᰖ"/>
      <sheetName val="날개벽(시점좌측)"/>
      <sheetName val="수량이동"/>
      <sheetName val="NOMUBI"/>
      <sheetName val="AS_x0005__x0000_"/>
      <sheetName val="관리,부대비"/>
      <sheetName val="합의경상"/>
      <sheetName val="열린교실"/>
      <sheetName val="1.우편집중내역서"/>
      <sheetName val="단면瑌)"/>
      <sheetName val="경산锼_x0013_閄"/>
      <sheetName val="MBR9"/>
      <sheetName val="단면"/>
      <sheetName val="22단"/>
      <sheetName val="22단锼"/>
      <sheetName val="일위"/>
      <sheetName val="22단헾"/>
      <sheetName val="A갑지"/>
      <sheetName val="간접"/>
      <sheetName val="신표지1"/>
      <sheetName val="98수문일위"/>
      <sheetName val="사급자재"/>
      <sheetName val="전선_및_전선ࠝ"/>
      <sheetName val="통합내역"/>
      <sheetName val="일위대가 "/>
      <sheetName val="제"/>
      <sheetName val="한강운반비"/>
      <sheetName val="교량하부공"/>
      <sheetName val="대,怀፵"/>
      <sheetName val="Piping(Methanol)"/>
      <sheetName val="기자재׃"/>
      <sheetName val="갑지(0_x0000_"/>
      <sheetName val="단0_x0000_退"/>
      <sheetName val="갑지(렀뚣瘉"/>
      <sheetName val="갑지(_x0000_뎰瘇"/>
      <sheetName val="단면별연장"/>
      <sheetName val="분수공별 면적"/>
      <sheetName val="관로조직표"/>
      <sheetName val="기자재_x0000_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s"/>
      <sheetName val="집계표(공종별)"/>
      <sheetName val="시운전연료"/>
      <sheetName val="소업1교"/>
      <sheetName val="날개벽수량표"/>
      <sheetName val="상 부"/>
      <sheetName val="차선도색현황"/>
      <sheetName val="단가적용(터널)"/>
      <sheetName val="단위가격_할증"/>
      <sheetName val="총괄집䠄ᡏ"/>
      <sheetName val="산출및내역"/>
      <sheetName val="전기공사"/>
      <sheetName val="위치조서"/>
      <sheetName val="IMPEADENCE MAP 취수장"/>
      <sheetName val="J"/>
      <sheetName val="1호인버트수량"/>
      <sheetName val="석축설면"/>
      <sheetName val="법면단"/>
      <sheetName val="화해(함평)"/>
      <sheetName val="화해(장성)"/>
      <sheetName val="광혁기성"/>
      <sheetName val="하중산정"/>
      <sheetName val="통로box전기"/>
      <sheetName val="내역서비교"/>
      <sheetName val="적용(기尜_x0013_"/>
      <sheetName val="2.1  노무비 평균단가산출"/>
      <sheetName val="DB"/>
      <sheetName val="주방환기"/>
      <sheetName val="CLAUSE"/>
      <sheetName val="약품설︀"/>
      <sheetName val="3CHBDC"/>
      <sheetName val="1-11조직표"/>
      <sheetName val="96.12"/>
      <sheetName val="수성페인트도장 내역서"/>
      <sheetName val="1공구(입찰내역)"/>
      <sheetName val="22단丵"/>
      <sheetName val="Instruction"/>
      <sheetName val="전선"/>
      <sheetName val="CABLE"/>
      <sheetName val="일위대가 집계표"/>
      <sheetName val="횡배수관토공수량"/>
      <sheetName val="4.2.1 마루높이 검토"/>
      <sheetName val="이토변실(A3-LINE)"/>
      <sheetName val="4)유동표"/>
      <sheetName val="견적단가"/>
      <sheetName val="공통가설"/>
      <sheetName val="정산입력"/>
      <sheetName val="설명"/>
      <sheetName val="G.R300경비"/>
      <sheetName val="2공구수량"/>
      <sheetName val="COPING"/>
      <sheetName val="SLIDES"/>
      <sheetName val="하중계산"/>
      <sheetName val="E.P.T수량산출서"/>
      <sheetName val="01"/>
      <sheetName val="조경"/>
      <sheetName val="조명일위"/>
      <sheetName val="물량집계"/>
      <sheetName val="역T형"/>
      <sheetName val="개산공사비"/>
      <sheetName val="포쐀䑣"/>
      <sheetName val="포䠟⥏"/>
      <sheetName val="포䠠⥏"/>
      <sheetName val="01상노임"/>
      <sheetName val="22단가(철完9"/>
      <sheetName val="지질조사"/>
      <sheetName val="T1"/>
      <sheetName val="단가결정"/>
      <sheetName val="총체보활공정표"/>
      <sheetName val="아산경희980422"/>
      <sheetName val="Front"/>
      <sheetName val="wall"/>
      <sheetName val="공사내역"/>
      <sheetName val="Proposal"/>
      <sheetName val="설비"/>
      <sheetName val="철거집계"/>
      <sheetName val="CC16-내역서"/>
      <sheetName val="토 적 표"/>
      <sheetName val="49-119"/>
      <sheetName val="노원열병합  건축공사기성내역서"/>
      <sheetName val="기본설계도급항목"/>
      <sheetName val="세목전체"/>
      <sheetName val="역T형교대(말뚝기초)"/>
      <sheetName val="유첨#2"/>
      <sheetName val="유동표(변경)"/>
      <sheetName val="화재 탐지 설비"/>
      <sheetName val="골재산출"/>
      <sheetName val="단"/>
      <sheetName val="TOT"/>
      <sheetName val="CA지입"/>
      <sheetName val="대림산업"/>
      <sheetName val="대외공문"/>
      <sheetName val="총수량집계표"/>
      <sheetName val="고분전시관"/>
      <sheetName val="연령현황"/>
      <sheetName val="MIJIBI"/>
      <sheetName val="건축직"/>
      <sheetName val="가시설흙막이"/>
      <sheetName val="집수정(600-700)"/>
      <sheetName val="12월31일"/>
      <sheetName val="BOQ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펌프장수량산출(토)"/>
      <sheetName val="내역서(토목)"/>
      <sheetName val="발신정보"/>
      <sheetName val="TABLE"/>
      <sheetName val="ELECTRIC"/>
      <sheetName val="SCHEDULE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교각별철근수량집계표"/>
      <sheetName val="3련 BOX"/>
      <sheetName val="EP0618"/>
      <sheetName val="동해title"/>
      <sheetName val="관접합및부설"/>
      <sheetName val="2002하반기노임기준"/>
      <sheetName val="본부장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구리토평1전기"/>
      <sheetName val="220 (2)"/>
      <sheetName val="단  가  대  비  표"/>
      <sheetName val="일  위  대  가  목  록"/>
      <sheetName val="U-TYPE(1)"/>
      <sheetName val="공비대비"/>
      <sheetName val="빌딩 안내"/>
      <sheetName val="96정변2"/>
      <sheetName val="사원등록"/>
      <sheetName val="호봉 (2)"/>
      <sheetName val="자재집계"/>
      <sheetName val="연결관암거"/>
      <sheetName val="기지국"/>
      <sheetName val="1._x0018_변전설비"/>
      <sheetName val="실행예산"/>
      <sheetName val="내역서 (2)"/>
      <sheetName val="data2"/>
      <sheetName val="암거날개벽재료집계"/>
      <sheetName val="노무비산출"/>
      <sheetName val="DWPM"/>
      <sheetName val="보합"/>
      <sheetName val="변경내역을"/>
      <sheetName val="접지수량"/>
      <sheetName val="1공구(을)"/>
      <sheetName val="대공종"/>
      <sheetName val="보할공정"/>
      <sheetName val="총인원"/>
      <sheetName val="직급인원"/>
      <sheetName val="전기2005"/>
      <sheetName val="통신2005"/>
      <sheetName val="실행(1)"/>
      <sheetName val="BOQ(전체)"/>
      <sheetName val="백암비스타내역"/>
      <sheetName val="차종별"/>
      <sheetName val="Man Power &amp; Comp"/>
      <sheetName val="대림경상68억"/>
      <sheetName val="PIPE"/>
      <sheetName val="VALVE"/>
      <sheetName val="2000년 공정표"/>
      <sheetName val="기흥하도용"/>
      <sheetName val="집1"/>
      <sheetName val="토공계산서(부체도로)"/>
      <sheetName val="월선수금"/>
      <sheetName val="SE-611"/>
      <sheetName val="날개벽"/>
      <sheetName val="백호헾】_x0005_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공사비증감"/>
      <sheetName val="포䈀㙪"/>
      <sheetName val="★도급내역"/>
      <sheetName val="aa"/>
      <sheetName val="현금흐름"/>
      <sheetName val="COVER"/>
      <sheetName val="현장예산"/>
      <sheetName val="3.자재비(총괄)"/>
      <sheetName val="평가데이터"/>
      <sheetName val="SULKEA"/>
      <sheetName val="아파트건축"/>
      <sheetName val="잔수량(작성)"/>
      <sheetName val="효동"/>
      <sheetName val="전체철근집계"/>
      <sheetName val="토목공사"/>
      <sheetName val="토공산출(주차장)"/>
      <sheetName val="건축공사실행"/>
      <sheetName val="Customer Databas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성서방향-교대(A2)"/>
      <sheetName val="상행-교대(A1)"/>
      <sheetName val="매매"/>
      <sheetName val="전신"/>
      <sheetName val="기간등록"/>
      <sheetName val="유림골조"/>
      <sheetName val="과세내역(세부)"/>
      <sheetName val="INPUT(덕도방향-시점)"/>
      <sheetName val="몰탈㔀቎԰_x0000_"/>
      <sheetName val="몰탈䠊ፓ倀놡"/>
      <sheetName val="몰탈䠋ፓ頀뫻"/>
      <sheetName val="몰탈䠠ፓ瀀멗"/>
      <sheetName val="공제구간조서"/>
      <sheetName val="몰탈䠊ፓ "/>
      <sheetName val="세부내역(직접인건비)"/>
      <sheetName val="평가내역"/>
      <sheetName val="몰탈䠉ፓ退"/>
      <sheetName val="몰탈䠉ፓ退ꠍ"/>
      <sheetName val="몰탈䠑ፓ뀀짅"/>
      <sheetName val="TOEC"/>
      <sheetName val="내역서(기성청구)"/>
      <sheetName val="위치"/>
      <sheetName val="공작물조직표(용배수)"/>
      <sheetName val="날개수량1.5"/>
      <sheetName val="몰탈䠊ፓ㠀擞"/>
      <sheetName val="bdata-출력안함"/>
      <sheetName val="공리공제"/>
      <sheetName val="준공정산"/>
      <sheetName val="Working(wo WTs)"/>
      <sheetName val="주조정실"/>
      <sheetName val="자재ᰀ፜搀"/>
      <sheetName val="발전기"/>
      <sheetName val="GEN"/>
      <sheetName val="eq_data"/>
      <sheetName val="실행내역서 "/>
      <sheetName val="Factor"/>
      <sheetName val="CALCULATION"/>
      <sheetName val="working load at the btm ft."/>
      <sheetName val="WIND-EQ"/>
      <sheetName val="stability check"/>
      <sheetName val="design criteria"/>
      <sheetName val="진주䈀ᅪ"/>
      <sheetName val="조명투자및환수계획"/>
      <sheetName val="제조중간결과"/>
      <sheetName val="BOX(1.5X1.5)"/>
      <sheetName val="TYPE-A"/>
      <sheetName val="배수문수량산출(3)"/>
      <sheetName val="2BOX본체"/>
      <sheetName val="사업수지"/>
      <sheetName val="기계경비단가"/>
      <sheetName val="栍ᾆ"/>
      <sheetName val="도급"/>
      <sheetName val="설계변경내역 98"/>
      <sheetName val="수안보-徸〒_x0005__x0000_"/>
      <sheetName val="비목군분류일위"/>
      <sheetName val="01AC"/>
      <sheetName val="입출재고현⩿〚_x0005__x0000_"/>
      <sheetName val="º¯°æ»çÀ_x0000_"/>
      <sheetName val="설-원가"/>
      <sheetName val="단위량당중기"/>
      <sheetName val="전체_1설계"/>
      <sheetName val="수안보-娐&gt;闰⿑"/>
      <sheetName val="수안보-ꮸ⿥_x0005__x0000_"/>
      <sheetName val="백호丵〒_x0005_"/>
      <sheetName val="투찰가"/>
      <sheetName val="지주설치제원"/>
      <sheetName val="구조대가"/>
      <sheetName val="포설대가1"/>
      <sheetName val="부대대가"/>
      <sheetName val="사급자재(1단계)"/>
      <sheetName val="각종장비전압강하계산"/>
      <sheetName val="철근총괄집계표"/>
      <sheetName val="빗물받이(910-510-410)"/>
      <sheetName val="우수"/>
      <sheetName val="영동(D)"/>
      <sheetName val="일위_파일"/>
      <sheetName val="1-1"/>
      <sheetName val="갑지(추정)"/>
      <sheetName val="L-type"/>
      <sheetName val="자재비"/>
      <sheetName val="기초일위"/>
      <sheetName val="품셈기준"/>
      <sheetName val="총(신설)"/>
      <sheetName val="기본일위"/>
      <sheetName val="산출(전주P7)"/>
      <sheetName val="바닥판"/>
      <sheetName val="FOOTING단면력"/>
      <sheetName val="unit"/>
      <sheetName val="차수공개요"/>
      <sheetName val="총괄-1"/>
      <sheetName val="오동"/>
      <sheetName val="대조"/>
      <sheetName val="나한"/>
      <sheetName val="CB"/>
      <sheetName val="CS2"/>
      <sheetName val="공종"/>
      <sheetName val="단가산출집계"/>
      <sheetName val="IP좌표"/>
      <sheetName val="출력-내역서"/>
      <sheetName val="woo(mac)"/>
      <sheetName val="제원.설계조건"/>
      <sheetName val="type-F"/>
      <sheetName val="SLAB"/>
      <sheetName val="관람석제출"/>
      <sheetName val="골조시행"/>
      <sheetName val="지장물C"/>
      <sheetName val="96수출"/>
      <sheetName val="Site Expenses"/>
      <sheetName val="가공비"/>
      <sheetName val="General Data"/>
      <sheetName val="단위세대"/>
      <sheetName val="sum1 (2)"/>
      <sheetName val="단중표"/>
      <sheetName val="c_balju"/>
      <sheetName val="단가표 "/>
      <sheetName val="가설공사"/>
      <sheetName val="기초공"/>
      <sheetName val="투자효율분석"/>
      <sheetName val="현장관리비"/>
      <sheetName val="일위목차"/>
      <sheetName val="인공(100P,배선반)"/>
      <sheetName val="홈통받이수량"/>
      <sheetName val="적용토목"/>
      <sheetName val="콘_재료분리(1)"/>
      <sheetName val="단위중량"/>
      <sheetName val="원형맨홀수량"/>
      <sheetName val="단가 "/>
      <sheetName val="경율산정"/>
      <sheetName val="단가(반정1교-원주)"/>
      <sheetName val="내역서 "/>
      <sheetName val="용소리교"/>
      <sheetName val="기본"/>
      <sheetName val="공통가설공사"/>
      <sheetName val="당사"/>
      <sheetName val="별표"/>
      <sheetName val="WEON"/>
      <sheetName val="경상"/>
      <sheetName val="가설"/>
      <sheetName val="교대"/>
      <sheetName val="견적"/>
      <sheetName val="구동"/>
      <sheetName val="const."/>
      <sheetName val="교각별수량"/>
      <sheetName val="원가산출서"/>
      <sheetName val="Dae_Jiju"/>
      <sheetName val="Sikje_ingun"/>
      <sheetName val="TREE_D"/>
      <sheetName val="내역서(전체)"/>
      <sheetName val="WING3"/>
      <sheetName val="세부견적서(DAS Call Back)"/>
      <sheetName val="OPGW기별"/>
      <sheetName val="단중표-ST"/>
      <sheetName val="경비"/>
      <sheetName val="토적표"/>
      <sheetName val="공사수행방안"/>
      <sheetName val="단가비교표_공통1"/>
      <sheetName val=" 토목 처리장도급내역서 "/>
      <sheetName val="시설일위"/>
      <sheetName val="DATA 입력부"/>
      <sheetName val="승용"/>
      <sheetName val="맨홀토공수량"/>
      <sheetName val="기초및구체공"/>
      <sheetName val="삼보지질"/>
      <sheetName val="7.전산해석결과"/>
      <sheetName val="4.하중"/>
      <sheetName val="우각부검토"/>
      <sheetName val="특수선일위대가"/>
      <sheetName val="개소별수량산출"/>
      <sheetName val="H PILE수량"/>
      <sheetName val="H-PILE수량집계"/>
      <sheetName val="단가조사-2"/>
      <sheetName val="산출2-기기동력"/>
      <sheetName val="공사착공계"/>
      <sheetName val="참조 DATA"/>
      <sheetName val="토공(우물통,기타) "/>
      <sheetName val="단가조사표"/>
      <sheetName val="설계내역서(기계)"/>
      <sheetName val="도로경계블럭단위수량"/>
      <sheetName val="도로경계블럭단위토공"/>
      <sheetName val="L형측구단위수량"/>
      <sheetName val="L형측구연장조서"/>
      <sheetName val="2.조명기구철거(일괄철거분)"/>
      <sheetName val="일집"/>
      <sheetName val="MCC제원"/>
      <sheetName val="일위대가-1"/>
      <sheetName val="DWG-CAB-I"/>
      <sheetName val="금긋기 및 절단"/>
      <sheetName val="결합부검토"/>
      <sheetName val="DATA(BAC)"/>
      <sheetName val="工완성공사율"/>
      <sheetName val="토공(완충)"/>
      <sheetName val="방송노임"/>
      <sheetName val="Ampecity Data"/>
      <sheetName val="허용전류-IEC"/>
      <sheetName val="허용전류-IEC DATA"/>
      <sheetName val="현금"/>
      <sheetName val="현장"/>
      <sheetName val="참조(X)"/>
      <sheetName val="__MAIN"/>
      <sheetName val="기술자료 (연수)"/>
      <sheetName val="MACRO(전선관)"/>
      <sheetName val="단가LIST"/>
      <sheetName val="계산근거"/>
      <sheetName val="건축원가계산서"/>
      <sheetName val="철근량 검토"/>
      <sheetName val="공사진행"/>
      <sheetName val="견적서(대외) (2)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인상효1"/>
      <sheetName val="조도계산서1"/>
      <sheetName val="견적사양비교표"/>
      <sheetName val="전체내역갑지"/>
      <sheetName val="경영상태"/>
      <sheetName val="물가대비표"/>
      <sheetName val="SHUTDOWN VALVE"/>
      <sheetName val="MEMBER"/>
      <sheetName val="공사별 가중치0_x0000_ꀀâ_x0000__x0000_鬀ӊ㰞"/>
      <sheetName val="삼성전기"/>
      <sheetName val="부대공집계표"/>
      <sheetName val="관일"/>
      <sheetName val="예비품"/>
      <sheetName val="조견표"/>
      <sheetName val="9-1차이내역."/>
      <sheetName val="시중노임(공사)"/>
      <sheetName val="전력"/>
      <sheetName val="적용기준"/>
      <sheetName val="변경품셈총괄"/>
      <sheetName val="POWER"/>
      <sheetName val="D-RMIL"/>
      <sheetName val="건공실"/>
      <sheetName val="1안"/>
      <sheetName val="기준비용"/>
      <sheetName val="계약표지"/>
      <sheetName val="코드"/>
      <sheetName val="공정량산출내역서 "/>
      <sheetName val="96노임기준"/>
      <sheetName val="횡배위치"/>
      <sheetName val="계산중"/>
      <sheetName val="Requirements"/>
      <sheetName val="중기목록"/>
      <sheetName val="옥외"/>
      <sheetName val="(전체발주,금회3차공사)내역서"/>
      <sheetName val="기계"/>
      <sheetName val="TC표지"/>
      <sheetName val="통합"/>
      <sheetName val="BOX"/>
      <sheetName val="STBOX"/>
      <sheetName val="0"/>
      <sheetName val="평균터파기고(1-2,ASP)"/>
      <sheetName val="대포2교접속"/>
      <sheetName val="부총"/>
      <sheetName val="입력"/>
      <sheetName val="(A)내역서"/>
      <sheetName val="13LPMCC"/>
      <sheetName val="교통대책내역"/>
      <sheetName val=" 견적서"/>
      <sheetName val="합천내역"/>
      <sheetName val="표층포설및다짐"/>
      <sheetName val="TYPE-1"/>
      <sheetName val="암거단위-1련"/>
      <sheetName val="수안보-墰5壼5"/>
      <sheetName val="EUPDAT2"/>
      <sheetName val="맨홀수량"/>
      <sheetName val="직원동원SCH"/>
      <sheetName val="기본단가표"/>
      <sheetName val="5.공종별예산내역서"/>
      <sheetName val="중동상가"/>
      <sheetName val="자재조사표(참고용)"/>
      <sheetName val="분전함신설"/>
      <sheetName val="접지1종"/>
      <sheetName val="총괄원가 "/>
      <sheetName val="국공유지및사유지"/>
      <sheetName val="예산서"/>
      <sheetName val="모델링"/>
      <sheetName val="견적내용입력"/>
      <sheetName val="견적서세부내용"/>
      <sheetName val="설계내역(2001)"/>
      <sheetName val="hvac내역서(제어동)"/>
      <sheetName val="우각부보강"/>
      <sheetName val="단락전류-A"/>
      <sheetName val="DPRKMHDT"/>
      <sheetName val="공통부대비"/>
      <sheetName val="입찰견적보고서"/>
      <sheetName val="내역서(총)"/>
      <sheetName val="IMF Code"/>
      <sheetName val="P.M 별"/>
      <sheetName val="설계변경내역서"/>
      <sheetName val="공사비 내역 (가)"/>
      <sheetName val="일반수량집계"/>
      <sheetName val="날개벽(TYPE1)"/>
      <sheetName val="공사기본자료"/>
      <sheetName val="유기공정"/>
      <sheetName val="기준액"/>
      <sheetName val="공사비총괄표"/>
      <sheetName val="본체"/>
      <sheetName val="토공정보"/>
      <sheetName val="파이프"/>
      <sheetName val="Piping Design Data"/>
      <sheetName val="종배수관"/>
      <sheetName val="연습장소"/>
      <sheetName val="상세내역,전력산출서"/>
      <sheetName val="하부철근수량"/>
      <sheetName val="중로근거"/>
      <sheetName val="실㔀቎԰"/>
      <sheetName val="실︀껕ԯ"/>
      <sheetName val="실ԯ_x0000_缀"/>
      <sheetName val="금리׉"/>
      <sheetName val="실頀▀_xdc00_"/>
      <sheetName val="000000"/>
      <sheetName val="내역서(당초변경)"/>
      <sheetName val="동원인원산출"/>
      <sheetName val="자재단가리스트"/>
      <sheetName val="공사내역(총괄)"/>
      <sheetName val="대보~세기"/>
      <sheetName val="단가보완"/>
      <sheetName val="#3_일위대가목록"/>
      <sheetName val="#2_일위대가목록"/>
      <sheetName val="A"/>
      <sheetName val="운반비산정"/>
      <sheetName val="현황산출서"/>
      <sheetName val="미드수량"/>
      <sheetName val="일목"/>
      <sheetName val="통신단가조사"/>
      <sheetName val="기본DATԯ"/>
      <sheetName val="기본DAT頀"/>
      <sheetName val="기계경비산출"/>
      <sheetName val="용산1(해보)"/>
      <sheetName val="설계서"/>
      <sheetName val="B부대공"/>
      <sheetName val="성곽내역서"/>
      <sheetName val="공종별수량집계"/>
      <sheetName val="동력부하계산"/>
      <sheetName val="맨홀물량"/>
      <sheetName val="현장대리인계"/>
      <sheetName val="울진항공등화 내역서"/>
      <sheetName val="안정검토(온1)"/>
      <sheetName val="중기사용료"/>
      <sheetName val="공무공A"/>
      <sheetName val="기성공제요청서"/>
      <sheetName val="하도기성내역 수정"/>
      <sheetName val="기성공제 동의서"/>
      <sheetName val="기성공제 합의서(쓰레기처리비)"/>
      <sheetName val="design load"/>
      <sheetName val="969910( R)"/>
      <sheetName val="전장품(관리용)"/>
      <sheetName val="spec"/>
      <sheetName val="program"/>
      <sheetName val="studbolt no."/>
      <sheetName val="studbolt size"/>
      <sheetName val="item sort no"/>
      <sheetName val="실︀ԯ"/>
      <sheetName val="Summar헾】_x0005__x0000__x0000__x0000__x0000_"/>
      <sheetName val="Summar"/>
      <sheetName val="Summar䡲ぞ_x0000_"/>
      <sheetName val="호표"/>
      <sheetName val="가옥조"/>
      <sheetName val="재료단가"/>
      <sheetName val="낙찰표"/>
      <sheetName val="약ྀ︁"/>
      <sheetName val="케이블트레이"/>
      <sheetName val="내역아"/>
      <sheetName val="울타리"/>
      <sheetName val="단가표 (2)"/>
      <sheetName val="안양동교 1안"/>
      <sheetName val="자금청구"/>
      <sheetName val="소각장스케줄"/>
      <sheetName val="변경후-SHEET"/>
      <sheetName val="CAT_5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자재노임단가"/>
      <sheetName val="크레인5ton"/>
      <sheetName val="단가산출-2"/>
      <sheetName val="기초수량-1"/>
      <sheetName val="단가산출-1"/>
      <sheetName val="기둥"/>
      <sheetName val="저판(버림100)"/>
      <sheetName val="건설장비기초단가"/>
      <sheetName val="단가대비"/>
      <sheetName val="공용시설내역"/>
      <sheetName val="전등수량산출"/>
      <sheetName val="내역단가"/>
      <sheetName val="일위단가"/>
      <sheetName val="주요재료비(원본)"/>
      <sheetName val="전기일위목록"/>
      <sheetName val="전류"/>
      <sheetName val="포장절단"/>
      <sheetName val="일위(설)"/>
      <sheetName val="A 견적"/>
      <sheetName val="전기공사일위대가"/>
      <sheetName val="내역총괄"/>
      <sheetName val="내역총괄2"/>
      <sheetName val="내역총괄3"/>
      <sheetName val="현대물량"/>
      <sheetName val="가로등제어반 설치공사(수량)"/>
      <sheetName val="일위대가집계표"/>
      <sheetName val="참조"/>
      <sheetName val="3.1조명전열 설비공사"/>
      <sheetName val="3.3정보통신 설비공사"/>
      <sheetName val="3.4소방 설비공사"/>
      <sheetName val="견적을지"/>
      <sheetName val="방송일위대가"/>
      <sheetName val="토목공사일반"/>
      <sheetName val="준설량산정표"/>
      <sheetName val="1단계_견적내역서"/>
      <sheetName val="입상내역"/>
      <sheetName val="7.3.1 전력간선 굵기"/>
      <sheetName val="일위대가집계표(사급)"/>
      <sheetName val="INDEX"/>
      <sheetName val="15100"/>
      <sheetName val="Languages"/>
      <sheetName val="공사내역서(을)실행"/>
      <sheetName val="두앙"/>
      <sheetName val="2"/>
      <sheetName val="전기설계변경"/>
      <sheetName val="1차 내역서"/>
      <sheetName val="기계설비"/>
      <sheetName val="감시제어"/>
      <sheetName val="목차임시"/>
      <sheetName val="ATS단가"/>
      <sheetName val="내부부하"/>
      <sheetName val="중기사용료산출근거"/>
      <sheetName val="8.PILE  (돌출)"/>
      <sheetName val="부산4"/>
      <sheetName val="3_바닥판설계"/>
      <sheetName val="7.1유효폭"/>
      <sheetName val="IBASE"/>
      <sheetName val="Cost bd-&quot;A&quot;"/>
      <sheetName val="자단"/>
      <sheetName val="형식별 개략공사비"/>
      <sheetName val="일반맨홀수량집계"/>
      <sheetName val="원본"/>
      <sheetName val="협조전"/>
      <sheetName val="mcc일위대가"/>
      <sheetName val="내역(전체)"/>
      <sheetName val="횡배수관"/>
      <sheetName val="01_ 원가계산서"/>
      <sheetName val="FAB별"/>
      <sheetName val="간이연락"/>
      <sheetName val="Upgrades pricing"/>
      <sheetName val="48신설수량"/>
      <sheetName val="Project Brief"/>
      <sheetName val="RAHMEN"/>
      <sheetName val="PART_DISCOUNT"/>
      <sheetName val="원가총괄"/>
      <sheetName val="5. 차단기 용량계산"/>
      <sheetName val="와동25-3(변경)"/>
      <sheetName val="T6-6(2)"/>
      <sheetName val="????"/>
      <sheetName val="일위대가(원본)"/>
      <sheetName val="농로수량집계"/>
      <sheetName val="용역단가"/>
      <sheetName val="견적대비 견적서"/>
      <sheetName val="내부수지예산"/>
      <sheetName val="소방"/>
      <sheetName val="DG7"/>
      <sheetName val="견적내역"/>
      <sheetName val="보도경계블럭"/>
      <sheetName val="리터팬내장형"/>
      <sheetName val="내역총괄표"/>
      <sheetName val="노원열병합  건축렀䡟ԯ_x0000_缀_x0000__x0000_"/>
      <sheetName val="가설공사내역"/>
      <sheetName val="401"/>
      <sheetName val="원본(갑지)"/>
      <sheetName val="월말"/>
      <sheetName val="배전반용량계산"/>
      <sheetName val="지수"/>
      <sheetName val=" 냉각수펌프"/>
      <sheetName val="15.공량산출근거서"/>
      <sheetName val="교각토공"/>
      <sheetName val="대가목록"/>
      <sheetName val="일단의 주택지"/>
      <sheetName val="1)fs"/>
      <sheetName val="장비경비"/>
      <sheetName val="간지"/>
      <sheetName val="북제주-표지"/>
      <sheetName val="COVERSHEET"/>
      <sheetName val="연돌일위집계"/>
      <sheetName val="세정탑 설계"/>
      <sheetName val="건축-물가변동"/>
      <sheetName val="기계설비-물가변동"/>
      <sheetName val="납부서"/>
      <sheetName val="일위대가(여기까지)"/>
      <sheetName val="단위_xdc00_ὗ␀"/>
      <sheetName val="MANUFACTORY"/>
      <sheetName val="강북라우터"/>
      <sheetName val="밧데리"/>
      <sheetName val="원가계산하도"/>
      <sheetName val="거푸집물량"/>
      <sheetName val="단위_x0000__x0000_尀"/>
      <sheetName val="단위ࠀᎄ䰀"/>
      <sheetName val="단위倀❹缀"/>
      <sheetName val="단위耀ὡ"/>
      <sheetName val="3.하중산정4.지지력"/>
      <sheetName val="토공집계표"/>
      <sheetName val="이름정의"/>
      <sheetName val="초기화면1"/>
      <sheetName val="MFAB"/>
      <sheetName val="MFRT"/>
      <sheetName val="MPKG"/>
      <sheetName val="MPRD"/>
      <sheetName val="COL"/>
      <sheetName val="설변물량"/>
      <sheetName val="Tot-sum"/>
      <sheetName val="조명율데이타"/>
      <sheetName val="입고장부 (4)"/>
      <sheetName val="내역서(삼호)"/>
      <sheetName val="견적서1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실행"/>
      <sheetName val="단가조사-1"/>
      <sheetName val="BabyÀÏÀ§´ë°¡"/>
      <sheetName val="NìüëÒ-òÅ"/>
      <sheetName val="°£¼±°è»ê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보호"/>
      <sheetName val="MEXICO-C"/>
      <sheetName val="성남여성복지내역"/>
      <sheetName val="E총"/>
      <sheetName val="아수배전(1회)"/>
      <sheetName val="인건비_조사"/>
      <sheetName val="통신물량"/>
      <sheetName val="장비집계"/>
      <sheetName val="EKOG10건축"/>
      <sheetName val="시가지우회도로공내역서"/>
      <sheetName val="2003상반기노임기준"/>
      <sheetName val="중기조종사 단위단가"/>
      <sheetName val="소일위대가코드표"/>
      <sheetName val="분양가격표"/>
      <sheetName val="MAT"/>
      <sheetName val="대비표"/>
      <sheetName val="사각맨0"/>
      <sheetName val="105,106,107동"/>
      <sheetName val="수로교총재료齘_x0013_"/>
      <sheetName val="견적의ᰀ፜"/>
      <sheetName val="사각맨᠜"/>
      <sheetName val="공기԰_x0000_缀"/>
      <sheetName val="설계睮め_x0005_"/>
      <sheetName val="CF"/>
      <sheetName val="RE9604"/>
      <sheetName val="가계부"/>
      <sheetName val="제품목록"/>
      <sheetName val="매입매출관리"/>
      <sheetName val="UPDATA"/>
      <sheetName val="원가계산서(남측)"/>
      <sheetName val="증감분석"/>
      <sheetName val="5사남"/>
      <sheetName val="입찰사유서 제4공종 (흙깎기)"/>
      <sheetName val="A(Rev.3)"/>
      <sheetName val="36신丵〒_x0005_"/>
      <sheetName val="신공항A-9헾】_x0005__x0000__x0000_"/>
      <sheetName val="금액결揄"/>
      <sheetName val="기존구조물철거집계계표"/>
      <sheetName val="내역서(교량)전체"/>
      <sheetName val="w't table"/>
      <sheetName val="UR2-Calculation"/>
      <sheetName val="Main"/>
      <sheetName val="4차원가계산서"/>
      <sheetName val="예산M12A"/>
      <sheetName val="환율-LIBOR"/>
      <sheetName val="단산"/>
      <sheetName val="5차설계"/>
      <sheetName val="2002계약현황"/>
      <sheetName val="변수데이타"/>
      <sheetName val="내역서단가산출용"/>
      <sheetName val="공주-교대(A1)"/>
      <sheetName val="가CP"/>
      <sheetName val="구조     ."/>
      <sheetName val="청구내역(9807)"/>
      <sheetName val="Sheet16 (2)"/>
      <sheetName val="쌍송교"/>
      <sheetName val="공통비"/>
      <sheetName val="97 사업추정(WEKI)"/>
      <sheetName val="시초1교"/>
      <sheetName val="GI-LIST"/>
      <sheetName val="대구-교대(A1)"/>
      <sheetName val="C.배수관공"/>
      <sheetName val="정화조"/>
      <sheetName val="변경서식"/>
      <sheetName val="변품8-37"/>
      <sheetName val="참조(2)"/>
      <sheetName val="현장일보"/>
      <sheetName val="토공A"/>
      <sheetName val="계획금액"/>
      <sheetName val="내역(토목)"/>
      <sheetName val="L형옹벽측구"/>
      <sheetName val="주beam"/>
      <sheetName val="하도급변경대비표"/>
      <sheetName val="2000용수잠관-수량집계"/>
      <sheetName val="음봉방향"/>
      <sheetName val="자료(통합)"/>
      <sheetName val="발주내역"/>
      <sheetName val="년도별노임표"/>
      <sheetName val="중기목록표"/>
      <sheetName val="2.펌프장(사급자재)"/>
      <sheetName val="기존단가 (2)"/>
      <sheetName val="OZ049E"/>
      <sheetName val="제3장 기술업무"/>
      <sheetName val="미지급내역"/>
      <sheetName val="매입내역 "/>
      <sheetName val="거래처별지출내역"/>
      <sheetName val="pbs_lambda"/>
      <sheetName val="Matériel embarqué PVC"/>
      <sheetName val="총(철거)"/>
      <sheetName val="세동별비상"/>
      <sheetName val="참조M"/>
      <sheetName val="제품"/>
      <sheetName val="깨기수량"/>
      <sheetName val="LAB"/>
      <sheetName val="9509"/>
      <sheetName val="금융비용"/>
      <sheetName val="명단원자료(이전)"/>
      <sheetName val="Inquiry"/>
      <sheetName val="96작생능"/>
      <sheetName val="APT"/>
      <sheetName val="부하"/>
      <sheetName val="도체종-상수표"/>
      <sheetName val="동원인원"/>
      <sheetName val="자재 집계표"/>
      <sheetName val="총괄집桶青"/>
      <sheetName val="총괄집렇♑"/>
      <sheetName val="총괄집㸁䧾"/>
      <sheetName val="기초ա_x0000_"/>
      <sheetName val="물량尜"/>
      <sheetName val="토공,철콘"/>
      <sheetName val="변경비丵〒_x0005_"/>
      <sheetName val="물량丵"/>
      <sheetName val="º¯°æ»çÀ5"/>
      <sheetName val="AILC005"/>
      <sheetName val="AILC00_x0000_"/>
      <sheetName val="AILC00_x0010_"/>
      <sheetName val="대창(함평)"/>
      <sheetName val="암거공"/>
      <sheetName val="직접인건비"/>
      <sheetName val="2.2.2입적표"/>
      <sheetName val="접속도로"/>
      <sheetName val="-15.0"/>
      <sheetName val="해평견적"/>
      <sheetName val="사리부설"/>
      <sheetName val="1월"/>
      <sheetName val="임대견적서"/>
      <sheetName val="공사비내역서"/>
      <sheetName val="주경기-오배수"/>
      <sheetName val="Top PO"/>
      <sheetName val="노원열병합  건축︀ᇕ԰_x0000_缀_x0000__x0000_"/>
      <sheetName val="노원열병합  건축ﻕᇕ԰_x0000_缀_x0000__x0000_"/>
      <sheetName val="노원열병합  건축렀こ렀䡟ԯ_x0000_缀"/>
      <sheetName val="대전-교대(A1-A2)"/>
      <sheetName val="기성내역서"/>
      <sheetName val="전체공내역서"/>
      <sheetName val="우,오수"/>
      <sheetName val="단가산출1"/>
      <sheetName val="팔당터널(1공구)"/>
      <sheetName val="재료표"/>
      <sheetName val="공정코드"/>
      <sheetName val="설명서 "/>
      <sheetName val="card1"/>
      <sheetName val="흙쌓기도수로설치현황(1)"/>
      <sheetName val="식재-외주 (2)"/>
      <sheetName val="유효폭의 계산"/>
      <sheetName val="무전표"/>
      <sheetName val="시추주상도"/>
      <sheetName val="archi(본사)"/>
      <sheetName val="※참고자료※"/>
      <sheetName val="자(3.0m)"/>
      <sheetName val="일(4)"/>
      <sheetName val="실행예산서"/>
      <sheetName val="급명"/>
      <sheetName val="3련 B姨#"/>
      <sheetName val="북방3터널"/>
      <sheetName val="BOX 본체"/>
      <sheetName val="포장공자재집계표"/>
      <sheetName val="97노임단가"/>
      <sheetName val="입력란"/>
      <sheetName val="5.3 단면가정"/>
      <sheetName val="대비내역"/>
      <sheetName val="foxz"/>
      <sheetName val="음성방향"/>
      <sheetName val="현장관리비 산출내역"/>
      <sheetName val="퍼스트"/>
      <sheetName val="감가상각"/>
      <sheetName val="시설물기초"/>
      <sheetName val="1호맨홀수량산출"/>
      <sheetName val="마산방향철근집계"/>
      <sheetName val="매입세"/>
      <sheetName val="제잡비"/>
      <sheetName val="일위대가(건축)"/>
      <sheetName val="자재표"/>
      <sheetName val="우수공"/>
      <sheetName val="케이블"/>
      <sheetName val="집계(세부총괄)"/>
      <sheetName val="전력구구조물산근2구간"/>
      <sheetName val="전부인쇄"/>
      <sheetName val="1.외주공사"/>
      <sheetName val="2.직영공사"/>
      <sheetName val="첨부"/>
      <sheetName val="세부내역서"/>
      <sheetName val="캔개발배경"/>
      <sheetName val="시장"/>
      <sheetName val="일정표"/>
      <sheetName val="2002상반기노임기준"/>
      <sheetName val="설계개요"/>
      <sheetName val="공조기(삭제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계산DATA입력"/>
      <sheetName val="업체별기성내역"/>
      <sheetName val="갈현동"/>
      <sheetName val="교실"/>
      <sheetName val="NAI"/>
      <sheetName val="하남내역"/>
      <sheetName val="倀ᑙ"/>
      <sheetName val="1x"/>
      <sheetName val="SKETCH"/>
      <sheetName val="FIN TUBE"/>
      <sheetName val="HED. &amp; PIPE"/>
      <sheetName val="EQT-ESTN"/>
      <sheetName val="PUMP SHT"/>
      <sheetName val="FEXS"/>
      <sheetName val="한전고리-을"/>
      <sheetName val=" ｹ-ﾌﾞﾙ"/>
      <sheetName val="도급양식"/>
      <sheetName val="MW-BM"/>
      <sheetName val="栈᲋"/>
      <sheetName val="_xd810_᱓"/>
      <sheetName val="2000년하반기"/>
      <sheetName val="º¯°æ»çÀþ"/>
      <sheetName val="제수변︀ᇕ"/>
      <sheetName val="결과조Ⴚ"/>
      <sheetName val="결과조º"/>
      <sheetName val="º¯°æ»çÀ¸"/>
      <sheetName val="º¯°æ»çÀ "/>
      <sheetName val="제수변﹔ᇕ"/>
      <sheetName val="º¯°æ»çÀB"/>
      <sheetName val="단가일䊱"/>
      <sheetName val="K1자재(3차등)"/>
      <sheetName val="101동"/>
      <sheetName val="1.취수장"/>
      <sheetName val="제수변䊱ᅪ"/>
      <sheetName val="2호맨홀공제수량"/>
      <sheetName val="토공대가"/>
      <sheetName val="토공실행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제丵"/>
      <sheetName val="식재가격"/>
      <sheetName val="식재총괄"/>
      <sheetName val="설계산출기초"/>
      <sheetName val="도급예산내역서봉투"/>
      <sheetName val="도급예산내역서총괄표"/>
      <sheetName val="을부담운반비"/>
      <sheetName val="운반비산출"/>
      <sheetName val="0.갑지"/>
      <sheetName val="8.현장관리비"/>
      <sheetName val="7.안전관리비"/>
      <sheetName val="자재일람"/>
      <sheetName val="구의33고"/>
      <sheetName val="Ext. Stone-P"/>
      <sheetName val="건축공사 집계표"/>
      <sheetName val="골조"/>
      <sheetName val="B.O.M"/>
      <sheetName val="구간산출"/>
      <sheetName val="기타시설"/>
      <sheetName val="판매시설"/>
      <sheetName val="아파트"/>
      <sheetName val="주민복지관"/>
      <sheetName val="지하주차장"/>
      <sheetName val="총괄집ᨈꥬ"/>
      <sheetName val="총괄집_x0000__x0000_"/>
      <sheetName val="단위"/>
      <sheetName val="내역서-전체낙찰율"/>
      <sheetName val="물량증감"/>
      <sheetName val="1_x0005_"/>
      <sheetName val="수안보-헾】_x0005__x0000_"/>
      <sheetName val="준공조서갑지"/>
      <sheetName val="도면자료제출일정"/>
      <sheetName val="중기비"/>
      <sheetName val="1.3.1절점좌표"/>
      <sheetName val="1.1설계기준"/>
      <sheetName val="기က_x0000_退"/>
      <sheetName val="Cover Sht"/>
      <sheetName val="9902"/>
      <sheetName val="환율"/>
      <sheetName val="장비명"/>
      <sheetName val="2000.05"/>
      <sheetName val="VENDOR LIST"/>
      <sheetName val="TYPE집계표"/>
      <sheetName val="내역."/>
      <sheetName val="부대"/>
      <sheetName val="적격"/>
      <sheetName val="DT"/>
      <sheetName val="롤러"/>
      <sheetName val="BH"/>
      <sheetName val="펌프차타설"/>
      <sheetName val="앉음벽 (2)"/>
      <sheetName val="방음벽 기초_x0005__x0000__x0000__x0000_"/>
      <sheetName val="제㗇"/>
      <sheetName val="주차구丵〒_x0005__x0000_"/>
      <sheetName val="일위산출"/>
      <sheetName val="금광1터널"/>
      <sheetName val="역삼"/>
      <sheetName val="b_balju"/>
      <sheetName val="토목검측서"/>
      <sheetName val="유림총괄"/>
      <sheetName val="설계일반"/>
      <sheetName val="배수관연장산출서"/>
      <sheetName val="수전기기DATA"/>
      <sheetName val="별표 "/>
      <sheetName val="신공"/>
      <sheetName val="옹벽수량萘_x0013_"/>
      <sheetName val="신규 품"/>
      <sheetName val="TB-내역서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남대문빌딩"/>
      <sheetName val="21301동"/>
      <sheetName val="hvac(제어동)"/>
      <sheetName val="AHU집계"/>
      <sheetName val="공조기휀"/>
      <sheetName val="공조기"/>
      <sheetName val="단위세대물량"/>
      <sheetName val="하수실행"/>
      <sheetName val="공종별자재"/>
      <sheetName val="등록업체"/>
      <sheetName val="Macro(AT)"/>
      <sheetName val="PW3"/>
      <sheetName val="PW4"/>
      <sheetName val="SC1"/>
      <sheetName val="PE"/>
      <sheetName val="PM"/>
      <sheetName val="TR"/>
      <sheetName val="총공사비"/>
      <sheetName val="약전닥트"/>
      <sheetName val="건축부하"/>
      <sheetName val="0001(arch)"/>
      <sheetName val="Breakdown"/>
      <sheetName val="금호산업"/>
      <sheetName val="TYPE-B 평균H"/>
      <sheetName val="공종목록표"/>
      <sheetName val="내역(가지)"/>
      <sheetName val="표 지"/>
      <sheetName val="Pier 3"/>
      <sheetName val="고창방향"/>
      <sheetName val="BQ(실행)"/>
      <sheetName val="도장 및 용접 수량"/>
      <sheetName val="인원계획"/>
      <sheetName val="소상 &quot;1&quot;"/>
      <sheetName val="시행예산"/>
      <sheetName val="T13(P68~72,78)"/>
      <sheetName val="교량명원본"/>
      <sheetName val="BOX제원원본"/>
      <sheetName val="국도접속 차도부수량"/>
      <sheetName val="4.일위대가목차"/>
      <sheetName val="VXXXXXXX"/>
      <sheetName val="102역사"/>
      <sheetName val="사다리"/>
      <sheetName val="공사비 내역"/>
      <sheetName val="산#2-1 (2)"/>
      <sheetName val="첨부1"/>
      <sheetName val="총괄집계 "/>
      <sheetName val="기본자료"/>
      <sheetName val="2월"/>
      <sheetName val="3월"/>
      <sheetName val="4월"/>
      <sheetName val="5월"/>
      <sheetName val="증감내역서"/>
      <sheetName val="품종별월계"/>
      <sheetName val="변경비_x0000__x0000_Ѡ"/>
      <sheetName val="CON'C"/>
      <sheetName val="원가서"/>
      <sheetName val="기초입력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B767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선로정수계산"/>
      <sheetName val="일위대가 (PM)"/>
      <sheetName val="종단계산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9GN邷㭘"/>
      <sheetName val="shtOpr"/>
      <sheetName val="정거장"/>
      <sheetName val="길내기"/>
      <sheetName val="¹׃】_x0000_"/>
      <sheetName val="M-EQPT-Z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REINF."/>
      <sheetName val="1F"/>
      <sheetName val="1"/>
      <sheetName val="샤워실위생"/>
      <sheetName val="현장경비"/>
      <sheetName val="날개벽(좌,우=45도,75도)"/>
      <sheetName val="full (2)"/>
      <sheetName val="11.자재단가"/>
      <sheetName val="154TW"/>
      <sheetName val="Vari by Vendor"/>
      <sheetName val="DATA-UPS"/>
      <sheetName val="원내역서3"/>
      <sheetName val="3도로"/>
      <sheetName val="배수내역(총수량)"/>
      <sheetName val="층"/>
      <sheetName val="예산조서(무선)"/>
      <sheetName val="예산M11A"/>
      <sheetName val="3본사"/>
      <sheetName val="3련 B_x0005__x0000_"/>
      <sheetName val="기성수금(단단위)"/>
      <sheetName val="원가매출(단단위)"/>
      <sheetName val="적용건축"/>
      <sheetName val="설치 일위대가(4԰_x0000_缀_x0000__x0000__x0000_"/>
      <sheetName val="프로젝트"/>
      <sheetName val="99년신청"/>
      <sheetName val="수주실적0709"/>
      <sheetName val="위성"/>
      <sheetName val="남양구조시험동"/>
      <sheetName val="건축원가"/>
      <sheetName val="제4절-1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¼ö·®»êÃÈ"/>
      <sheetName val="¼ö·®»êÃX"/>
      <sheetName val="壈᎟"/>
      <sheetName val="쀀ፐ"/>
      <sheetName val="죈፺"/>
      <sheetName val="惈፵"/>
      <sheetName val="(2)"/>
      <sheetName val="견적정보"/>
      <sheetName val="노임단가표"/>
      <sheetName val="5.동별횡주관경"/>
      <sheetName val="토공총괄표"/>
      <sheetName val="자재단가壠"/>
      <sheetName val="자재단가厘"/>
      <sheetName val="변경품셈"/>
      <sheetName val="피스표"/>
      <sheetName val="카렌스센터계량기설치공사"/>
      <sheetName val="도급FORM"/>
      <sheetName val="°ø»ç¿ø°¡°è牨-犬-"/>
      <sheetName val="품셈총괄표"/>
      <sheetName val="Tiburon"/>
      <sheetName val="전체내ꀀፐ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전체내ᓈባ"/>
      <sheetName val="전체내ꠀ፺"/>
      <sheetName val="전체내԰_x0000_"/>
      <sheetName val="전체내֬_x0000_"/>
      <sheetName val="전체내ﻈ䓕"/>
      <sheetName val="교대(A1헾"/>
      <sheetName val="하수급견적대鷸"/>
      <sheetName val="ꠀ"/>
      <sheetName val="전체내棈᎜"/>
      <sheetName val="전체내䠀ᖞ"/>
      <sheetName val="하수급견적대鬘"/>
      <sheetName val="SANBAISU"/>
      <sheetName val="4렀቟԰"/>
      <sheetName val="4︀ᇕ԰"/>
      <sheetName val="2.대외공문"/>
      <sheetName val="차압계산"/>
      <sheetName val="전체내저ᚙ"/>
      <sheetName val="전체내ꠀ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전체내蠀ᒗ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전체내︀盕"/>
      <sheetName val="일위대가(계측︩盕ԯ_x0000_"/>
      <sheetName val="전체내壈▞"/>
      <sheetName val="토공총괄집계"/>
      <sheetName val="1.동력공사"/>
      <sheetName val="5.1단가조사"/>
      <sheetName val="배관배선 단가조사"/>
      <sheetName val="동력배선"/>
      <sheetName val="본선동력배선"/>
      <sheetName val="본선조명"/>
      <sheetName val="전력간선배선"/>
      <sheetName val="전열배선"/>
      <sheetName val="Macro"/>
      <sheetName val="총괄표(1)"/>
      <sheetName val="8월"/>
      <sheetName val="12월"/>
      <sheetName val="7월"/>
      <sheetName val="6월"/>
      <sheetName val="11월"/>
      <sheetName val="10월"/>
      <sheetName val="9월"/>
      <sheetName val="PO-BOB"/>
      <sheetName val="일반전기"/>
      <sheetName val="갑지(가로ﻁ"/>
      <sheetName val="노무비(DB)_이후 출력XXXXXX"/>
      <sheetName val="설계서(7)"/>
      <sheetName val="실행ࠏE"/>
      <sheetName val="실행ဏ_x0000_"/>
      <sheetName val="esc"/>
      <sheetName val="소운반"/>
      <sheetName val="TYPE-U800"/>
      <sheetName val="Imp-Data"/>
      <sheetName val="3-1.일위대가집계표(교통시설물1)"/>
      <sheetName val="VXXXXXX"/>
      <sheetName val="증栀ᙿ가"/>
      <sheetName val="»êÃ렀䡟ԯ_x0000_缀"/>
      <sheetName val="»êÃ︀ᇕ԰_x0000_缀"/>
      <sheetName val="예산대비"/>
      <sheetName val="4/_x0000_䠀"/>
      <sheetName val="4쌇栅/"/>
      <sheetName val="4က_x0000_က"/>
      <sheetName val="노임목록"/>
      <sheetName val="b_balju_ch"/>
      <sheetName val="b_balju_chÈ"/>
      <sheetName val="b_balju_ch_x0005_"/>
      <sheetName val="b_balju_chÛ"/>
      <sheetName val="b_balju_ch("/>
      <sheetName val="N賃率_職"/>
      <sheetName val="영구峤"/>
      <sheetName val="단가_x0005__x0000_"/>
      <sheetName val="영구_x0005_"/>
      <sheetName val="영구射"/>
      <sheetName val="영구嶄"/>
      <sheetName val="주소록"/>
      <sheetName val="슬래브"/>
      <sheetName val="예가표"/>
      <sheetName val="INS-SHEET"/>
      <sheetName val="인부노임"/>
      <sheetName val="도근좌표"/>
      <sheetName val="직원자료"/>
      <sheetName val="업종분류"/>
      <sheetName val="장비분류"/>
      <sheetName val="단가산출목록표"/>
      <sheetName val="sub"/>
      <sheetName val=" 소방공사 산출근거"/>
      <sheetName val="새공통(96임금인상기준)"/>
      <sheetName val="일위藨-헾"/>
      <sheetName val="날개벽(좌,우=60도-4개)"/>
      <sheetName val="Æ¯º°±³擀睈"/>
      <sheetName val="금액결醐"/>
      <sheetName val="수량산출(비굴착)"/>
      <sheetName val="database"/>
      <sheetName val="방배동내역(리라)"/>
      <sheetName val="건축공사집계표"/>
      <sheetName val="부대공사총괄"/>
      <sheetName val="bCord공정"/>
      <sheetName val="d수량"/>
      <sheetName val="e대가"/>
      <sheetName val="g단가"/>
      <sheetName val="h집계"/>
      <sheetName val="변경총괄지(1)"/>
      <sheetName val="master(total)"/>
      <sheetName val="평3"/>
      <sheetName val="지하1층"/>
      <sheetName val="2000.11¿ù¼³餀㢘ԯ_x0000_缀_x0000_"/>
      <sheetName val="단양 00 아파트-세부내역"/>
      <sheetName val="준공조서"/>
      <sheetName val="공사준공계"/>
      <sheetName val="준공검사보고서"/>
      <sheetName val="POOM_MOTO"/>
      <sheetName val="밀양노선별공사비명세서"/>
      <sheetName val="기계경비및산출근거서"/>
      <sheetName val="샘플표지"/>
      <sheetName val="0_집계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일위산출근거"/>
      <sheetName val="테이블"/>
      <sheetName val="수량산출서-2"/>
      <sheetName val="인공산출"/>
      <sheetName val="전기내역서(총계)"/>
      <sheetName val="일위(PN)"/>
      <sheetName val="순공사비"/>
      <sheetName val="산출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안양1공구_건축"/>
      <sheetName val="2000,午_x0013_꾈ૂ䡲"/>
      <sheetName val="2000,午_x0013_ॢ䡲"/>
      <sheetName val="인부신상자료"/>
      <sheetName val="적점"/>
      <sheetName val="원내역서 그대로"/>
      <sheetName val="회로내역(승인)"/>
      <sheetName val="산재 안전"/>
      <sheetName val="노무비 경비"/>
      <sheetName val="산정표"/>
      <sheetName val="실행비교"/>
      <sheetName val="기계실"/>
      <sheetName val="변경실행(2차) "/>
      <sheetName val="REDUCER"/>
      <sheetName val="WE'T"/>
      <sheetName val="배관내역"/>
      <sheetName val="2차공사"/>
      <sheetName val="임시전기공사설계서"/>
      <sheetName val="내역서 (1차)"/>
      <sheetName val="4-2.전기관급자재(수배전반)내역서"/>
      <sheetName val="12년06월28일 패케이지반및분전반정산서"/>
      <sheetName val="Book1"/>
      <sheetName val="98발주"/>
      <sheetName val="공무2과"/>
      <sheetName val="(C)원내역"/>
      <sheetName val="물"/>
      <sheetName val="단가순번"/>
      <sheetName val="강교(Sub)"/>
      <sheetName val="일반토공견적"/>
      <sheetName val="매출단가"/>
      <sheetName val="공종코드"/>
      <sheetName val="CHITIET VL-NC-TT -1p"/>
      <sheetName val="TDTKP1"/>
      <sheetName val="방호벽"/>
      <sheetName val="낙석방지책"/>
      <sheetName val="D-3109"/>
      <sheetName val="SRC-B3U2"/>
      <sheetName val="마장"/>
      <sheetName val="D16"/>
      <sheetName val="D25"/>
      <sheetName val="D22"/>
      <sheetName val="명세"/>
      <sheetName val="견적서(1)"/>
      <sheetName val="2234"/>
      <sheetName val="조립1부실적"/>
      <sheetName val="능률"/>
      <sheetName val="Despacho (c.civil)"/>
      <sheetName val="1을"/>
      <sheetName val="인원"/>
      <sheetName val="자판실행"/>
      <sheetName val="O＆P"/>
      <sheetName val="결재판(삭제하지말아주세요)"/>
      <sheetName val="본사인상전"/>
      <sheetName val="단가산출-기,교"/>
      <sheetName val="유첨䈀ᅪ"/>
      <sheetName val="금액︀⣕"/>
      <sheetName val="작용하중산정"/>
      <sheetName val="6차2회변경내역서"/>
      <sheetName val="인수공규격"/>
      <sheetName val="자재단가_x0005_"/>
      <sheetName val="공사"/>
      <sheetName val="원가계墬ᥓ"/>
      <sheetName val="원가계Ⴌ_x0000_"/>
      <sheetName val="관로토공집계표"/>
      <sheetName val="3회기성헾】"/>
      <sheetName val="변경비교헾】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상가지급현황"/>
      <sheetName val="단위목헾"/>
      <sheetName val="산출내역(K2)"/>
      <sheetName val="전체제잡비"/>
      <sheetName val="화전내"/>
      <sheetName val="PUMP"/>
      <sheetName val="공통대가"/>
      <sheetName val="민감도"/>
      <sheetName val="부표총괄"/>
      <sheetName val="배"/>
      <sheetName val="일반맨홀수량집계(A-7 LINE)"/>
      <sheetName val="Sheet22"/>
      <sheetName val="가시설수량"/>
      <sheetName val="암센터"/>
      <sheetName val="인부임"/>
      <sheetName val="특기사항"/>
      <sheetName val="하도내역 (철콘)"/>
      <sheetName val="GAEYO"/>
      <sheetName val="빙축열"/>
      <sheetName val="일위(시설)"/>
      <sheetName val="총괄갑 "/>
      <sheetName val="PANEL"/>
      <sheetName val="bearing"/>
      <sheetName val="균열"/>
      <sheetName val="노᠀⁷"/>
      <sheetName val="현장별계약현황('98.10.31)"/>
      <sheetName val="현장관리비데이타"/>
      <sheetName val="Recovered_Sheet1"/>
      <sheetName val="원가상세내역"/>
      <sheetName val="2004경영(비목별)"/>
      <sheetName val="2004경영"/>
      <sheetName val="손익집계(공장별)"/>
      <sheetName val="설계명세서(선로)"/>
      <sheetName val="차수"/>
      <sheetName val="LIST"/>
      <sheetName val="영흥TL(UP,DOWN) "/>
      <sheetName val="sheets"/>
      <sheetName val="관기성공.내"/>
      <sheetName val="평균높이산출근거"/>
      <sheetName val="횡배수관위치조서"/>
      <sheetName val="세부내역서(전기)"/>
      <sheetName val="9."/>
      <sheetName val="자재테이블"/>
      <sheetName val="내역서적용수량"/>
      <sheetName val="기본사항"/>
      <sheetName val="토목내역서 (도급단가)"/>
      <sheetName val="측구터파기공수량집계"/>
      <sheetName val="꣈፺"/>
      <sheetName val="저፺"/>
      <sheetName val="일반전기C"/>
      <sheetName val="부대집계"/>
      <sheetName val="2.주요계수총괄"/>
      <sheetName val="cal"/>
      <sheetName val="실행내역서 (조경)"/>
      <sheetName val="구조물"/>
      <sheetName val="공사설계서"/>
      <sheetName val="품셈(기초)"/>
      <sheetName val="형틀공사"/>
      <sheetName val="토목원가계窨_x0013_"/>
      <sheetName val="단가 (2)"/>
      <sheetName val="가공2원도"/>
      <sheetName val="원형측구(B-type)"/>
      <sheetName val="??????"/>
      <sheetName val="LKVL-CK-HT-GD1"/>
      <sheetName val="검색"/>
      <sheetName val="대가단최종"/>
      <sheetName val="산출명세서"/>
      <sheetName val="2.노무비명세서(수직보垰7埼"/>
      <sheetName val="용수간선"/>
      <sheetName val="노무비(첨부4-4)"/>
      <sheetName val="일반부표"/>
      <sheetName val="집계표(육상)"/>
      <sheetName val="뚝토공"/>
      <sheetName val="05년"/>
      <sheetName val="사  업  비  수  지  예  산  서"/>
      <sheetName val="내역서(총괄)"/>
      <sheetName val="공통가설_8"/>
      <sheetName val="아파트_9"/>
      <sheetName val="직접공사비집계표_7"/>
      <sheetName val="공종별 집계표"/>
      <sheetName val="︀ᇕ"/>
      <sheetName val="怀፵"/>
      <sheetName val="주사무실︀ᇕ"/>
      <sheetName val="주사무실ꠀ፺"/>
      <sheetName val="BOX ꠀ፺"/>
      <sheetName val="㗈቎"/>
      <sheetName val="¼ö·®»êÃ¨"/>
      <sheetName val="주사무실ֳ_x0000_"/>
      <sheetName val="新철폐복2"/>
      <sheetName val="新철폐복3"/>
      <sheetName val="¼ö·®»êÃ_x0005_"/>
      <sheetName val="¼ö·®»êÃ "/>
      <sheetName val="자재목록표"/>
      <sheetName val="TYPE1"/>
      <sheetName val="철근량"/>
      <sheetName val="䋈ᅪ"/>
      <sheetName val="거실통로등"/>
      <sheetName val="주사무실墳᎟"/>
      <sheetName val="BOX ︀ᇕ"/>
      <sheetName val="BOX 저፺"/>
      <sheetName val="일위대가1"/>
      <sheetName val="8.석축단위(H=1.5M)"/>
      <sheetName val="주사무실԰_x0000_"/>
      <sheetName val="ﻈ䓕"/>
      <sheetName val="BOX ︀釕"/>
      <sheetName val="위치︀釕"/>
      <sheetName val="BOX ᢝ"/>
      <sheetName val="ꠀ፺"/>
      <sheetName val="︀動"/>
      <sheetName val="BOX ᠀ᶛ"/>
      <sheetName val="위치᠀ᶛ"/>
      <sheetName val="토공 total"/>
      <sheetName val="수지표"/>
      <sheetName val="셀명"/>
      <sheetName val="D"/>
      <sheetName val="저ᚙ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위치︀㓕"/>
      <sheetName val="주사무실︀㓕"/>
      <sheetName val="위치_xd800_ᢘ"/>
      <sheetName val="Change rate"/>
      <sheetName val="B3.PERSONEL-Ucret"/>
      <sheetName val="실행(ALT1)"/>
      <sheetName val="nomi "/>
      <sheetName val="ᓈባ"/>
      <sheetName val="︀盕"/>
      <sheetName val="壈▞"/>
      <sheetName val="평균환율-USD"/>
      <sheetName val="인원동원계획"/>
      <sheetName val="내역서1"/>
      <sheetName val="범용개발순소요비용"/>
      <sheetName val="왕십리방향"/>
      <sheetName val="일위1"/>
      <sheetName val="Oper Amount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L_RPTB03_01"/>
      <sheetName val="gvl"/>
      <sheetName val="부丵〒"/>
      <sheetName val="부司2"/>
      <sheetName val="성원계약"/>
      <sheetName val="굴착현장"/>
      <sheetName val="단위수량산출"/>
      <sheetName val="시화점실행"/>
      <sheetName val="차도부연장현황"/>
      <sheetName val="원곡IC교 내진성능보강공사 실시설계 용역.xlsx"/>
      <sheetName val="물墸᎟鰀"/>
      <sheetName val="화재 탐지_x0005__x0000_"/>
      <sheetName val="조도계산서_(도서)"/>
      <sheetName val="1_설계조건"/>
      <sheetName val="단__가__대__비__표"/>
      <sheetName val="일__위__대__가__목__록"/>
      <sheetName val="90_03실행_"/>
      <sheetName val="3_공통공사대비"/>
      <sheetName val="지하"/>
      <sheetName val="물가변동잔여물량세부내역서"/>
      <sheetName val="신규(방류시설)"/>
      <sheetName val="덤프트럭계수"/>
      <sheetName val="카메라"/>
      <sheetName val="PIPING"/>
      <sheetName val="건축토목내역"/>
      <sheetName val="205동"/>
      <sheetName val="의정부문예회관변경내역"/>
      <sheetName val="POL6차-PIPING"/>
      <sheetName val="Pricelist TAC AB"/>
      <sheetName val="물가정보자료"/>
      <sheetName val="CPM챠트"/>
      <sheetName val="05 BOX"/>
      <sheetName val="02 SLAB"/>
      <sheetName val="도급내역서"/>
      <sheetName val="합의서"/>
      <sheetName val="목록1"/>
      <sheetName val="목록2"/>
      <sheetName val="PARAMETER"/>
      <sheetName val="9-1차_x0005__x0000_"/>
      <sheetName val="기준"/>
      <sheetName val="원가계산(2)"/>
      <sheetName val="LD"/>
      <sheetName val="업무처리전"/>
      <sheetName val="하중재하"/>
      <sheetName val="1호맨홀토공"/>
      <sheetName val="건설산출"/>
      <sheetName val="Requirement(Work Crew)"/>
      <sheetName val="전동기"/>
      <sheetName val="2.1 전선굵기"/>
      <sheetName val="8.수량산출 (2)"/>
      <sheetName val="일위대가표 (⠋ᡏ"/>
      <sheetName val="일위대가표 (䀀⅒"/>
      <sheetName val="ÀÏÀ§´ë°¡Ç¥(1@"/>
      <sheetName val="일위대가표 (ԯ_x0000_"/>
      <sheetName val="단가산출2"/>
      <sheetName val="대운반(철재)"/>
      <sheetName val="외천교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철콘집계"/>
      <sheetName val="5회기성03월"/>
      <sheetName val="Param"/>
      <sheetName val="목표세부명세"/>
      <sheetName val="당진1,2호기전선관설치및접지4차공사내역서-을지"/>
      <sheetName val="성내동"/>
      <sheetName val="추가예산"/>
      <sheetName val="Ⅴ-2.공종별내역"/>
      <sheetName val="매입세율"/>
      <sheetName val="공종구간"/>
      <sheetName val="산출0"/>
      <sheetName val="Macro(부하)"/>
      <sheetName val="등록자료"/>
      <sheetName val="입력정보"/>
      <sheetName val="산출목록표"/>
      <sheetName val="수원공"/>
      <sheetName val="적격심사표"/>
      <sheetName val="수량산출1"/>
      <sheetName val="총괄분 설계서용지"/>
      <sheetName val="일위대가서식"/>
      <sheetName val="일위대가양식"/>
      <sheetName val="5."/>
      <sheetName val="11"/>
      <sheetName val="12."/>
      <sheetName val="14."/>
      <sheetName val="13"/>
      <sheetName val="7."/>
      <sheetName val="8."/>
      <sheetName val="10."/>
      <sheetName val="전기단가조사서"/>
      <sheetName val="PI蒨9"/>
      <sheetName val="영창26"/>
      <sheetName val="오억미만"/>
      <sheetName val="직원자료입력"/>
      <sheetName val="MixBed"/>
      <sheetName val="CondPol"/>
      <sheetName val="萀⅜"/>
      <sheetName val="장비당단가 (1)"/>
      <sheetName val="토공,기초"/>
      <sheetName val="자재 단가표"/>
      <sheetName val="주간계획"/>
      <sheetName val="선택"/>
      <sheetName val="TG9504"/>
      <sheetName val="1995년 섹터별 매출"/>
      <sheetName val="ROOF(ALKALI)"/>
      <sheetName val="역T형옹벽(3.0)"/>
      <sheetName val="단중聀"/>
      <sheetName val="사급자재총괄"/>
      <sheetName val="당정동경상이수"/>
      <sheetName val="당정동공통이수"/>
      <sheetName val="貭♘"/>
      <sheetName val="사통"/>
      <sheetName val="기초코徸"/>
      <sheetName val="예산조서(︀ᇕ԰"/>
      <sheetName val="현장지䀀ኀ㠀ኃ"/>
      <sheetName val="가중치"/>
      <sheetName val="경로,구간현황"/>
      <sheetName val="전신환매도徸"/>
      <sheetName val="바이오"/>
      <sheetName val="잡철물"/>
      <sheetName val="옹벽기초자료"/>
      <sheetName val="배수관접합및부설  "/>
      <sheetName val="5.공종별尜_x0013_層_x0013_闰"/>
      <sheetName val="과세면세표"/>
      <sheetName val="인제내역"/>
      <sheetName val="파형강관집계"/>
      <sheetName val="원하도급내역서(당초)"/>
      <sheetName val="관세,통관수수료,운반비"/>
      <sheetName val="KS-301_WBS"/>
      <sheetName val="수량BOQ"/>
      <sheetName val="금액내㔀቎"/>
      <sheetName val="청하배수"/>
      <sheetName val="예산"/>
      <sheetName val="첨부파일"/>
      <sheetName val="개별직종노임단가(2005.1)"/>
      <sheetName val="비교1"/>
      <sheetName val="가시설(TYPE-A)"/>
      <sheetName val="1호맨홀가감수량"/>
      <sheetName val="1-1평균터파기고(1)"/>
      <sheetName val="ASEM내역"/>
      <sheetName val="적격점수&lt;300억미만&gt;"/>
      <sheetName val="금강견적"/>
      <sheetName val="청주(철골발주의뢰서)"/>
      <sheetName val="Price List"/>
      <sheetName val="ORIGN"/>
      <sheetName val="수압집계"/>
      <sheetName val="SP-B1"/>
      <sheetName val="환산"/>
      <sheetName val="산출근거#2-3"/>
      <sheetName val="고창터널(고창방향䈀"/>
      <sheetName val="지입재료비"/>
      <sheetName val="적요"/>
      <sheetName val="세부狇譈"/>
      <sheetName val="조정_x0014__x0008_"/>
      <sheetName val="_x0000__x0008__x0000__x0008__x0000__x0006__x0000__x0004_"/>
      <sheetName val="7.PILE  (돌출)"/>
      <sheetName val="지입집계"/>
      <sheetName val="공종별 집계"/>
      <sheetName val="용역비내역-진짜"/>
      <sheetName val="계림(함평)"/>
      <sheetName val="계림(장성)"/>
      <sheetName val="11+040(통로)"/>
      <sheetName val="일별1"/>
      <sheetName val="집행(2-1)"/>
      <sheetName val="용산3(영광)"/>
      <sheetName val="¹°·㑈"/>
      <sheetName val="하수급견적대䧨"/>
      <sheetName val="실资䈀"/>
      <sheetName val="실㠀赫䈀"/>
      <sheetName val="실蠀艆䈀"/>
      <sheetName val="실退艬_xdc00_"/>
      <sheetName val="실ꠀ⑬餀"/>
      <sheetName val="실頀몁_xdc00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작성양식"/>
      <sheetName val="품-(주)코①"/>
      <sheetName val="공사예산하조서(O.K)"/>
      <sheetName val="흄관기초"/>
      <sheetName val="부대공(집계)"/>
      <sheetName val="포장단면별단위수량"/>
      <sheetName val="ACUNIT"/>
      <sheetName val="탑( Ṱ氀"/>
      <sheetName val="실焀휦ԯ"/>
      <sheetName val="1SPA8"/>
      <sheetName val="교통_x0005__x0000_"/>
      <sheetName val="교통닑⿃_x0005_"/>
      <sheetName val="교통닑⿣_x0005_"/>
      <sheetName val="교통淀6渌"/>
      <sheetName val="교통墨_x0015_닑"/>
      <sheetName val="LD退"/>
      <sheetName val="1SPA"/>
      <sheetName val="실蠀㑬턀"/>
      <sheetName val="1SPAð"/>
      <sheetName val="1SPAP"/>
      <sheetName val="1SPA_x0005_"/>
      <sheetName val="교통닑⿱_x0005_"/>
      <sheetName val="조도계산(가로등NEW)"/>
      <sheetName val="갑(전기)"/>
      <sheetName val="금액집계"/>
      <sheetName val="토목내역서"/>
      <sheetName val="국별인원"/>
      <sheetName val="설치공사비"/>
      <sheetName val="덕전리"/>
      <sheetName val="변경내역"/>
      <sheetName val="FRP배관단가(만수)"/>
      <sheetName val="만수배관단가"/>
      <sheetName val="환률"/>
      <sheetName val="공사비명세서"/>
      <sheetName val="자재집계 &amp; 총괄표"/>
      <sheetName val="직공ꂲ"/>
      <sheetName val="금액浨+"/>
      <sheetName val="교통닑⼣_x0005_"/>
      <sheetName val="증감퀀䅰"/>
      <sheetName val="실ԯ"/>
      <sheetName val="일위집계(기존)"/>
      <sheetName val="금리ﺙᇕ"/>
      <sheetName val="99노임기준"/>
      <sheetName val="인계"/>
      <sheetName val="(14)전기품셈정산"/>
      <sheetName val="(12)전기경비"/>
      <sheetName val="시공계_x0005_"/>
      <sheetName val="변경비_x0005__x0000_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3회기성䃸〒"/>
      <sheetName val="3회기성_x0005__x0000_"/>
      <sheetName val="3회기성吸("/>
      <sheetName val="3회기성ⱂ⿌"/>
      <sheetName val="3회기성埀0"/>
      <sheetName val="[YES.XLS][YES.XLS][YES.XLS]신표司/"/>
      <sheetName val="[YES.XLS]신표司/"/>
      <sheetName val="단목"/>
      <sheetName val="토목수량"/>
      <sheetName val="INSTR"/>
      <sheetName val="3차준공"/>
      <sheetName val="fitting"/>
      <sheetName val="Look-Up"/>
      <sheetName val="Units"/>
      <sheetName val="노임9월"/>
      <sheetName val="洊⍩"/>
      <sheetName val="_xd808_⢉"/>
      <sheetName val="砈ẋ"/>
      <sheetName val="관헾"/>
      <sheetName val="원가(1︀"/>
      <sheetName val="원가(1䠀"/>
      <sheetName val="관聈"/>
      <sheetName val="배관단가조사서"/>
      <sheetName val="조건입력"/>
      <sheetName val="조건입력(2)"/>
      <sheetName val="장비선정"/>
      <sheetName val="KSHAHU-6"/>
      <sheetName val="대가 (보완)"/>
      <sheetName val="제철"/>
      <sheetName val="견적시담(송포2공구)"/>
      <sheetName val="IMP_(REACTOR)"/>
      <sheetName val="단위별 일위대가표"/>
      <sheetName val="단가비교표 (계측제어)"/>
      <sheetName val="EJ"/>
      <sheetName val="지입자재"/>
      <sheetName val="상반기손익차2총괄"/>
      <sheetName val="DRAIN DRUM PIT D-301"/>
      <sheetName val="PAD TR보호대기초"/>
      <sheetName val="가로등기초"/>
      <sheetName val="HANDHOLE(2)"/>
      <sheetName val="자압1"/>
      <sheetName val="구조물공집계"/>
      <sheetName val="요약"/>
      <sheetName val="화산경계"/>
      <sheetName val="수량산출(CCTV)"/>
      <sheetName val="수량산출(장애자)"/>
      <sheetName val="수량산출(통신선로)"/>
      <sheetName val="수량산출(여객장치)"/>
      <sheetName val="수량산출(방송)"/>
      <sheetName val="수량산출(전화)"/>
      <sheetName val="사업부배부A"/>
      <sheetName val="입력값1"/>
      <sheetName val="insulation"/>
      <sheetName val="Architecture Work"/>
      <sheetName val="PipWT"/>
      <sheetName val="뜃맟뭁돽띿맟?-BLDG"/>
      <sheetName val="PBS"/>
      <sheetName val="SILICATE"/>
      <sheetName val="간접비내역-1"/>
      <sheetName val="회사99"/>
      <sheetName val="OCT.FDN"/>
      <sheetName val="2000_x0005__x0000__x0000_"/>
      <sheetName val="N頀ᚃ"/>
      <sheetName val="N"/>
      <sheetName val="계양가시설"/>
      <sheetName val="주관⩿〚"/>
      <sheetName val="1þ"/>
      <sheetName val="1ð"/>
      <sheetName val="배수내역"/>
      <sheetName val="1¨"/>
      <sheetName val="1¸"/>
      <sheetName val="설계명세_x0000_"/>
      <sheetName val="설계명세揄"/>
      <sheetName val="설계명세䡲"/>
      <sheetName val="설계명세_x0005_"/>
      <sheetName val="DATA 입᠒ᎍ"/>
      <sheetName val="제조 경영"/>
      <sheetName val="몰탈재븧܊"/>
      <sheetName val="견적의"/>
      <sheetName val="견적의烇彰"/>
      <sheetName val="철거산출헾】"/>
      <sheetName val="철거산출午_x0013_"/>
      <sheetName val="VS P-Q"/>
      <sheetName val="법면"/>
      <sheetName val="배수공1"/>
      <sheetName val="사업계획1안"/>
      <sheetName val="월별수입"/>
      <sheetName val="도급단가-아파트"/>
      <sheetName val="BREAKDOWN(철거설치)"/>
      <sheetName val="사각맨퀀"/>
      <sheetName val="사각맨堀"/>
      <sheetName val="사각맨䈀"/>
      <sheetName val="사각맨ﻇ"/>
      <sheetName val="[YES.XLS]4/_x0000_䠀"/>
      <sheetName val="[YES.XLS]4쌇栅/"/>
      <sheetName val="[YES.XLS][YES.XLS]4/_x0000_䠀"/>
      <sheetName val="[YES.XLS][YES.XLS]4쌇栅/"/>
      <sheetName val="내역갑지"/>
      <sheetName val="1_설계기준"/>
      <sheetName val="Sheet1_(2)"/>
      <sheetName val="공정"/>
      <sheetName val="36+45-113-18+19+20I"/>
      <sheetName val="옹벽수량집계표"/>
      <sheetName val="기능공인적사항"/>
      <sheetName val="남양주부대"/>
      <sheetName val="지불내역1"/>
      <sheetName val="집수정(1)"/>
      <sheetName val="사용성검토"/>
      <sheetName val="PAC"/>
      <sheetName val="행거,슈,볼트,펌프,잡재"/>
      <sheetName val="을-ATYPE"/>
      <sheetName val="직접비"/>
      <sheetName val="페인트"/>
      <sheetName val="30신설일위대가"/>
      <sheetName val="30집계표"/>
      <sheetName val="지구단위계획"/>
      <sheetName val="00노임기준"/>
      <sheetName val="16-1"/>
      <sheetName val="일위대가(가설԰"/>
      <sheetName val="수종별인자"/>
      <sheetName val="BH-1 (2)"/>
      <sheetName val="수로교_xdc00_᎚␀᎛"/>
      <sheetName val="단가목԰"/>
      <sheetName val="단가목_xdc00_"/>
      <sheetName val="지중자재단가"/>
      <sheetName val="파일의이용"/>
      <sheetName val="ALINE"/>
      <sheetName val="22-1소단"/>
      <sheetName val="22-2M단"/>
      <sheetName val="사업성분석"/>
      <sheetName val="22신설수량"/>
      <sheetName val="내역5"/>
      <sheetName val="사용자정의"/>
      <sheetName val="±âÀÚÀç´ëºñÇ¥"/>
      <sheetName val="¿¬°áÀÓ½Ã"/>
      <sheetName val="°ü±Þ"/>
      <sheetName val="도시가스현황"/>
      <sheetName val="가시설공(광장부)"/>
      <sheetName val="할丵〒"/>
      <sheetName val="현장유지관리비"/>
      <sheetName val="A-8 PD(도로중앙)"/>
      <sheetName val="목창호"/>
      <sheetName val="포장공총괄수량집계표"/>
      <sheetName val="TOTAL_BOQ"/>
      <sheetName val="5.2코핑"/>
      <sheetName val="b_gunmul"/>
      <sheetName val="b_balju (2)"/>
      <sheetName val="갑(계장)"/>
      <sheetName val="적용환율"/>
      <sheetName val="B"/>
      <sheetName val="일위대가내역"/>
      <sheetName val="일위대가표(무)"/>
      <sheetName val="일위대가산출기초"/>
      <sheetName val="FRT_O"/>
      <sheetName val="FAB_I"/>
      <sheetName val="자탐수량산출서"/>
      <sheetName val="C1ㅇ"/>
      <sheetName val="base"/>
      <sheetName val="STD"/>
      <sheetName val="연면적"/>
      <sheetName val="991029UTP용 M.D.F"/>
      <sheetName val="현장점검 1"/>
      <sheetName val="상가을 "/>
      <sheetName val="3.사용전검사(1000KW이상)(본동-수정)"/>
      <sheetName val="결재갑지"/>
      <sheetName val="계획예산입력자료"/>
      <sheetName val="투입비"/>
      <sheetName val="손익계산서"/>
      <sheetName val="대차대조표"/>
      <sheetName val="폐토수익화 "/>
      <sheetName val="열차제어동"/>
      <sheetName val="전기성능동"/>
      <sheetName val="차량시스템인자"/>
      <sheetName val="차량부품동"/>
      <sheetName val="신.분"/>
      <sheetName val=" 갑지"/>
      <sheetName val="방음벽 기초 일반헾】"/>
      <sheetName val="/_x0000_"/>
      <sheetName val="က_x0000_"/>
      <sheetName val="포장쌅"/>
      <sheetName val="예산내역"/>
      <sheetName val="총괄수지표"/>
      <sheetName val="재료값"/>
      <sheetName val="골재및자재집계표"/>
      <sheetName val="5.단가대비표"/>
      <sheetName val="간접경상비"/>
      <sheetName val="되메우기공사"/>
      <sheetName val="배수로굴착공사"/>
      <sheetName val="법면보호공사"/>
      <sheetName val="보강공사"/>
      <sheetName val="본관기초굴착공사"/>
      <sheetName val="본관조경공사"/>
      <sheetName val="부지정지공사"/>
      <sheetName val="765SY부지정지공사"/>
      <sheetName val="옥외매설물공사"/>
      <sheetName val="중량물도로"/>
      <sheetName val="취수로굴착공사"/>
      <sheetName val="효암천이설"/>
      <sheetName val="내역_FILE"/>
      <sheetName val="단위량"/>
      <sheetName val="재료집계표2"/>
      <sheetName val="토적집계표"/>
      <sheetName val="역간(덕_동)"/>
      <sheetName val="역간(의-덕)"/>
      <sheetName val="고창터널(딈㩧0_x0000_"/>
      <sheetName val="고창터널(딈㩧0_x0000_㠀"/>
      <sheetName val="고창터널(딊㩧0_x0000_ꀀ"/>
      <sheetName val="고창터널(堌᬴怀䚴딊"/>
      <sheetName val="고창터널(堌᬴堀Ỷ딉"/>
      <sheetName val="직_x0005__x0000_"/>
      <sheetName val="배수통관(좌)"/>
      <sheetName val="계장 품셈표"/>
      <sheetName val="임시급식ֿ_x0000_缀_x0000_"/>
      <sheetName val="매원개착터널총괄"/>
      <sheetName val="원안"/>
      <sheetName val="토목׃⿄"/>
      <sheetName val="토목׃⽴"/>
      <sheetName val="토목嘘_x001b_"/>
      <sheetName val="토목ꮸ⽤"/>
      <sheetName val="토목垐%"/>
      <sheetName val="토목狈6"/>
      <sheetName val="토목妀6"/>
      <sheetName val="토목枵〛"/>
      <sheetName val="전등부하"/>
      <sheetName val="포장자재집계표"/>
      <sheetName val="[YES.XLS][YES.XLS][YES.XLS]4/_x0000_䠀"/>
      <sheetName val="[YES.XLS][YES.XLS][YES.XLS]4쌇栅/"/>
      <sheetName val="강재 수량"/>
      <sheetName val="ÀÏÀ§´ë°¡Ç¥(_x0005__x0000_"/>
      <sheetName val="내역서(을지)_2-1공구"/>
      <sheetName val="교대시점"/>
      <sheetName val="노무단가"/>
      <sheetName val="Summar헾】_x0005_"/>
      <sheetName val="가정급수관"/>
      <sheetName val="MORTAR생산및타설(1;3)"/>
      <sheetName val="GTG TR PIT"/>
      <sheetName val="LANGUAGE"/>
      <sheetName val="inter"/>
      <sheetName val="금액내_x0000__x0000_"/>
      <sheetName val="홍보비디오"/>
      <sheetName val="감액䠀㑙"/>
      <sheetName val="감액ԯ_x0000_缀"/>
      <sheetName val="감액⡓㰀"/>
      <sheetName val="감액︀ᷕԯ"/>
      <sheetName val="건0_x0000_蠀"/>
      <sheetName val="금0_x0000_䠀"/>
      <sheetName val="금蠣㡎耀"/>
      <sheetName val="남경"/>
      <sheetName val="가시설"/>
      <sheetName val="Stem Footing"/>
      <sheetName val="DATA-1"/>
      <sheetName val="경비산출"/>
      <sheetName val="PREFACE"/>
      <sheetName val="FUSE_MCB"/>
      <sheetName val="작업내역"/>
      <sheetName val="DAILY"/>
      <sheetName val="광통신 견적내역서1"/>
      <sheetName val="중기(목록)"/>
      <sheetName val=" 유지관리시스템 구축_중앙처리구역 내역서(ver2.0)."/>
      <sheetName val="7단가"/>
      <sheetName val="Macro(전동기)"/>
      <sheetName val="ATM기초철가"/>
      <sheetName val="표준ፙ렀ᑟ"/>
      <sheetName val="식재일위대가"/>
      <sheetName val="콘센트신설"/>
      <sheetName val="선로의 %임피던스 "/>
      <sheetName val="실내건축일위대가"/>
      <sheetName val="REACTION芨.헾⿁_x0005__x0000_"/>
      <sheetName val="REACTION鴘E鵜E헾⼼_x0005_"/>
      <sheetName val="정산내역"/>
      <sheetName val="횡배수관집현황(2공구)"/>
      <sheetName val="입력변수"/>
      <sheetName val="타견적(을)"/>
      <sheetName val="노임,자재"/>
      <sheetName val="기계경비(맨홀)"/>
      <sheetName val="INMD1198"/>
      <sheetName val="INFG1198"/>
      <sheetName val="방송(체육관)"/>
      <sheetName val="품목현황"/>
      <sheetName val="공사비집_x0005_"/>
      <sheetName val="FB25JN"/>
      <sheetName val="기초대가"/>
      <sheetName val="상-교대(A1-A2)"/>
      <sheetName val="㩷"/>
      <sheetName val="렀ⵘ"/>
      <sheetName val="֭_x0000_"/>
      <sheetName val="입찰보Ⳡ"/>
      <sheetName val="RangeObject"/>
      <sheetName val="분뇨"/>
      <sheetName val="H-pile(250x250)"/>
      <sheetName val="H-pile(298x299)"/>
      <sheetName val="방음벽기초(H_xd8d4_ㆂᰀㆃ"/>
      <sheetName val="입찰준비계획안(부대)"/>
      <sheetName val="입찰준비계획안(외주)"/>
      <sheetName val="입찰준비계획안(기타견적)"/>
      <sheetName val="장항선4공구직접비집계"/>
      <sheetName val="공사기본내용입력"/>
      <sheetName val="공통단가"/>
      <sheetName val="운반비"/>
      <sheetName val="CT "/>
      <sheetName val="남양내역"/>
      <sheetName val="cable-data"/>
      <sheetName val="keyword"/>
      <sheetName val="Summary"/>
      <sheetName val="1._x005f_x0018_변전설비"/>
      <sheetName val="설계서(설치)"/>
      <sheetName val="지급자재대"/>
      <sheetName val="재료집계표3"/>
      <sheetName val="다곡2교"/>
      <sheetName val="변경후원본2"/>
      <sheetName val="LABTOTAL"/>
      <sheetName val="COA-17"/>
      <sheetName val="C-18"/>
      <sheetName val="경성자금"/>
      <sheetName val="SUB일위대가"/>
      <sheetName val="평자재단가"/>
      <sheetName val="95년12월말"/>
      <sheetName val="교량전기"/>
      <sheetName val="토목(용인)"/>
      <sheetName val="건축집계"/>
      <sheetName val="AIR_SHOWER(3인용)"/>
      <sheetName val="AH-1 "/>
      <sheetName val="적정성평가표(8번)(1순위)"/>
      <sheetName val="적정성평가표(12번)(6순위)"/>
      <sheetName val="기별(종합)"/>
      <sheetName val="작성"/>
      <sheetName val="선수금"/>
      <sheetName val="원가집계"/>
      <sheetName val="Personnaliser..."/>
      <sheetName val="Takt Time"/>
      <sheetName val="[YES.XLS][YES.XLS]A__9701A_OU_4"/>
      <sheetName val="[YES.XLS][YES.XLS]A__9701A_OU_5"/>
      <sheetName val="[YES.XLS][YES.XLS]A__9701A_OU_2"/>
      <sheetName val="[YES.XLS][YES.XLS]A__9701A_OU_3"/>
      <sheetName val="[YES.XLS][YES.XLS]A__9701A_OU_6"/>
      <sheetName val="°ø»çºñ¿¹»ê¼­_x0000__x0000__x0000__x0000_Ā_x0000__x0000__x0000_"/>
      <sheetName val="3"/>
      <sheetName val="선금정산내역"/>
      <sheetName val="반중력식옹벽3.5"/>
      <sheetName val="정산내역서"/>
      <sheetName val="본사공가현황"/>
      <sheetName val="동원인원계획표"/>
      <sheetName val="입렀"/>
      <sheetName val="입栀"/>
      <sheetName val="입ꠀ"/>
      <sheetName val="입︀"/>
      <sheetName val="계정"/>
      <sheetName val="BIDDING-SUM"/>
      <sheetName val="YES.XLS"/>
      <sheetName val="품목납기"/>
      <sheetName val="경비공통"/>
      <sheetName val="99 조정금액"/>
      <sheetName val="설계(안)"/>
      <sheetName val="수량산출(AFC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본통신)"/>
      <sheetName val="수량산출(TDI)"/>
      <sheetName val="수량집계(본역사)"/>
      <sheetName val="수량집계(임시역사)"/>
      <sheetName val="CATV"/>
      <sheetName val="견적 (2)"/>
      <sheetName val="3.설계예산내역서(예산서)"/>
      <sheetName val="2.예정공정표"/>
      <sheetName val="4.설계예산내역서"/>
      <sheetName val="6.관급자재조서"/>
      <sheetName val="FO"/>
      <sheetName val="등록׃】"/>
      <sheetName val="등록_x0010__x0000_"/>
      <sheetName val="Summary Sheet"/>
      <sheetName val="노무비_근거"/>
      <sheetName val="8__안정검토"/>
      <sheetName val="6PILE__(돌출)"/>
      <sheetName val="철근량_검토"/>
      <sheetName val="기술자료_(연수)"/>
      <sheetName val="A1_본체_수량산출서"/>
      <sheetName val="수곡내역"/>
      <sheetName val="전체내역 (2)"/>
      <sheetName val="Formulas &amp; Tables"/>
      <sheetName val="PROCESS"/>
      <sheetName val="포장재료집계표"/>
      <sheetName val="포장면적산출"/>
      <sheetName val="포장수량집계"/>
      <sheetName val="RING WALL"/>
      <sheetName val="PIPE(UG)내역"/>
      <sheetName val="토적계산"/>
      <sheetName val="96 능제취입"/>
      <sheetName val="M+1"/>
      <sheetName val="광,철광석 사용량(2000)"/>
      <sheetName val="포,철광석 사용량(2000)"/>
      <sheetName val="91,92황산"/>
      <sheetName val="치수표"/>
      <sheetName val="예정공정표"/>
      <sheetName val="횡배수관설치현황"/>
      <sheetName val="안전시설"/>
      <sheetName val="CABdata"/>
      <sheetName val="조직"/>
      <sheetName val="사업분석"/>
      <sheetName val="물량산출근거 수정 최종검토"/>
      <sheetName val="ꠀ᪘"/>
      <sheetName val="배수관공"/>
      <sheetName val="거래명세서"/>
    </sheetNames>
    <definedNames>
      <definedName name="Macro13"/>
      <definedName name="Macro2"/>
    </definedNames>
    <sheetDataSet>
      <sheetData sheetId="0">
        <row r="22">
          <cell r="F22">
            <v>148</v>
          </cell>
        </row>
      </sheetData>
      <sheetData sheetId="1">
        <row r="22">
          <cell r="F22">
            <v>148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/>
      <sheetData sheetId="530"/>
      <sheetData sheetId="531"/>
      <sheetData sheetId="532" refreshError="1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 refreshError="1"/>
      <sheetData sheetId="669" refreshError="1"/>
      <sheetData sheetId="670"/>
      <sheetData sheetId="671"/>
      <sheetData sheetId="672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/>
      <sheetData sheetId="897" refreshError="1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/>
      <sheetData sheetId="919" refreshError="1"/>
      <sheetData sheetId="920" refreshError="1"/>
      <sheetData sheetId="921" refreshError="1"/>
      <sheetData sheetId="922" refreshError="1"/>
      <sheetData sheetId="923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/>
      <sheetData sheetId="1798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/>
      <sheetData sheetId="2027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/>
      <sheetData sheetId="2272" refreshError="1"/>
      <sheetData sheetId="2273"/>
      <sheetData sheetId="2274"/>
      <sheetData sheetId="2275" refreshError="1"/>
      <sheetData sheetId="2276" refreshError="1"/>
      <sheetData sheetId="2277" refreshError="1"/>
      <sheetData sheetId="2278"/>
      <sheetData sheetId="2279"/>
      <sheetData sheetId="2280"/>
      <sheetData sheetId="228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/>
      <sheetData sheetId="3530"/>
      <sheetData sheetId="3531"/>
      <sheetData sheetId="3532"/>
      <sheetData sheetId="3533"/>
      <sheetData sheetId="3534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</sheetNames>
    <sheetDataSet>
      <sheetData sheetId="0"/>
      <sheetData sheetId="1">
        <row r="1">
          <cell r="A1" t="str">
            <v>기사1급</v>
          </cell>
          <cell r="B1">
            <v>60899</v>
          </cell>
        </row>
        <row r="2">
          <cell r="A2" t="str">
            <v>계장공</v>
          </cell>
          <cell r="B2">
            <v>53782</v>
          </cell>
        </row>
        <row r="3">
          <cell r="A3" t="str">
            <v>고압케이블공</v>
          </cell>
          <cell r="B3">
            <v>64085</v>
          </cell>
        </row>
        <row r="4">
          <cell r="A4" t="str">
            <v>내선전공</v>
          </cell>
          <cell r="B4">
            <v>48028</v>
          </cell>
        </row>
        <row r="5">
          <cell r="A5" t="str">
            <v>무선안테나공</v>
          </cell>
          <cell r="B5">
            <v>108316</v>
          </cell>
        </row>
        <row r="6">
          <cell r="A6" t="str">
            <v>배관공</v>
          </cell>
          <cell r="B6">
            <v>48933</v>
          </cell>
        </row>
        <row r="7">
          <cell r="A7" t="str">
            <v>배전전공</v>
          </cell>
          <cell r="B7">
            <v>146386</v>
          </cell>
        </row>
        <row r="8">
          <cell r="A8" t="str">
            <v>보통인부</v>
          </cell>
          <cell r="B8">
            <v>31866</v>
          </cell>
        </row>
        <row r="9">
          <cell r="A9" t="str">
            <v>비계공</v>
          </cell>
          <cell r="B9">
            <v>67869</v>
          </cell>
        </row>
        <row r="10">
          <cell r="A10" t="str">
            <v>저압케이블공</v>
          </cell>
          <cell r="B10">
            <v>61343</v>
          </cell>
        </row>
        <row r="11">
          <cell r="A11" t="str">
            <v>통신내선공</v>
          </cell>
          <cell r="B11">
            <v>62228</v>
          </cell>
        </row>
        <row r="12">
          <cell r="A12" t="str">
            <v>통신설비공</v>
          </cell>
          <cell r="B12">
            <v>63014</v>
          </cell>
        </row>
        <row r="13">
          <cell r="A13" t="str">
            <v>통신외선공</v>
          </cell>
          <cell r="B13">
            <v>69427</v>
          </cell>
        </row>
        <row r="14">
          <cell r="A14" t="str">
            <v>통신케이블공</v>
          </cell>
          <cell r="B14">
            <v>73494</v>
          </cell>
        </row>
        <row r="15">
          <cell r="A15" t="str">
            <v>특고케이블공</v>
          </cell>
          <cell r="B15">
            <v>87304</v>
          </cell>
        </row>
        <row r="16">
          <cell r="A16" t="str">
            <v>특별인부</v>
          </cell>
          <cell r="B16">
            <v>49575</v>
          </cell>
        </row>
        <row r="17">
          <cell r="A17" t="str">
            <v>프랜트전공</v>
          </cell>
          <cell r="B17">
            <v>55122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총공사비"/>
      <sheetName val="원가계산서"/>
      <sheetName val="T1"/>
      <sheetName val="san"/>
      <sheetName val="LIST"/>
      <sheetName val="FORM1-P "/>
      <sheetName val="sw1"/>
      <sheetName val="sw2"/>
      <sheetName val="sw3"/>
      <sheetName val="sw4"/>
      <sheetName val="sw5"/>
      <sheetName val="sw6"/>
      <sheetName val="sw7"/>
      <sheetName val="NOMUBI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I4">
            <v>0.7722</v>
          </cell>
        </row>
        <row r="22">
          <cell r="I22">
            <v>0.44180000000000003</v>
          </cell>
        </row>
        <row r="40">
          <cell r="I40">
            <v>0.75729999999999997</v>
          </cell>
        </row>
        <row r="58">
          <cell r="I58">
            <v>0.33029999999999998</v>
          </cell>
        </row>
        <row r="76">
          <cell r="I76">
            <v>0.75729999999999997</v>
          </cell>
        </row>
        <row r="94">
          <cell r="I94">
            <v>0.44180000000000003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계장공</v>
          </cell>
          <cell r="E3" t="str">
            <v>인</v>
          </cell>
          <cell r="H3">
            <v>61657</v>
          </cell>
        </row>
        <row r="4">
          <cell r="B4" t="str">
            <v>고압케이블공</v>
          </cell>
          <cell r="E4" t="str">
            <v>인</v>
          </cell>
          <cell r="H4">
            <v>72597</v>
          </cell>
        </row>
        <row r="5">
          <cell r="B5" t="str">
            <v>기계설치공</v>
          </cell>
          <cell r="E5" t="str">
            <v>인</v>
          </cell>
          <cell r="H5">
            <v>58636</v>
          </cell>
        </row>
        <row r="6">
          <cell r="B6" t="str">
            <v>기계운전사</v>
          </cell>
          <cell r="E6" t="str">
            <v>인</v>
          </cell>
          <cell r="H6">
            <v>48780</v>
          </cell>
        </row>
        <row r="7">
          <cell r="B7" t="str">
            <v>내선전공</v>
          </cell>
          <cell r="E7" t="str">
            <v>인</v>
          </cell>
          <cell r="H7">
            <v>50851</v>
          </cell>
        </row>
        <row r="8">
          <cell r="B8" t="str">
            <v>도장공</v>
          </cell>
          <cell r="E8" t="str">
            <v>인</v>
          </cell>
          <cell r="H8">
            <v>60159</v>
          </cell>
        </row>
        <row r="9">
          <cell r="B9" t="str">
            <v>목도공</v>
          </cell>
          <cell r="E9" t="str">
            <v>인</v>
          </cell>
          <cell r="H9">
            <v>57859</v>
          </cell>
        </row>
        <row r="10">
          <cell r="B10" t="str">
            <v>무선설비기사1급</v>
          </cell>
          <cell r="E10" t="str">
            <v>인</v>
          </cell>
          <cell r="H10">
            <v>92125</v>
          </cell>
        </row>
        <row r="11">
          <cell r="B11" t="str">
            <v>무선안테나공</v>
          </cell>
          <cell r="E11" t="str">
            <v>인</v>
          </cell>
          <cell r="H11">
            <v>104700</v>
          </cell>
        </row>
        <row r="12">
          <cell r="B12" t="str">
            <v>배관공</v>
          </cell>
          <cell r="E12" t="str">
            <v>인</v>
          </cell>
          <cell r="H12">
            <v>51160</v>
          </cell>
        </row>
        <row r="13">
          <cell r="B13" t="str">
            <v>배전전공</v>
          </cell>
          <cell r="E13" t="str">
            <v>인</v>
          </cell>
          <cell r="H13">
            <v>152246</v>
          </cell>
        </row>
        <row r="14">
          <cell r="B14" t="str">
            <v>보통인부</v>
          </cell>
          <cell r="E14" t="str">
            <v>인</v>
          </cell>
          <cell r="H14">
            <v>34005</v>
          </cell>
        </row>
        <row r="15">
          <cell r="B15" t="str">
            <v>비계공</v>
          </cell>
          <cell r="E15" t="str">
            <v>인</v>
          </cell>
          <cell r="H15">
            <v>74682</v>
          </cell>
        </row>
        <row r="16">
          <cell r="B16" t="str">
            <v>용접공</v>
          </cell>
          <cell r="E16" t="str">
            <v>인</v>
          </cell>
          <cell r="H16">
            <v>60956</v>
          </cell>
        </row>
        <row r="17">
          <cell r="B17" t="str">
            <v>저압케이블공</v>
          </cell>
          <cell r="E17" t="str">
            <v>인</v>
          </cell>
          <cell r="H17">
            <v>61271</v>
          </cell>
        </row>
        <row r="18">
          <cell r="B18" t="str">
            <v>전기공사기사1급</v>
          </cell>
          <cell r="E18" t="str">
            <v>인</v>
          </cell>
          <cell r="H18">
            <v>58218</v>
          </cell>
        </row>
        <row r="19">
          <cell r="B19" t="str">
            <v>전기공사기사2급</v>
          </cell>
          <cell r="E19" t="str">
            <v>인</v>
          </cell>
          <cell r="H19">
            <v>57405</v>
          </cell>
        </row>
        <row r="20">
          <cell r="B20" t="str">
            <v>중기운전기사</v>
          </cell>
          <cell r="E20" t="str">
            <v>인</v>
          </cell>
          <cell r="H20">
            <v>52815</v>
          </cell>
        </row>
        <row r="21">
          <cell r="B21" t="str">
            <v>중기운전조수</v>
          </cell>
          <cell r="E21" t="str">
            <v>인</v>
          </cell>
          <cell r="H21">
            <v>44504</v>
          </cell>
        </row>
        <row r="22">
          <cell r="B22" t="str">
            <v>중기조장</v>
          </cell>
          <cell r="E22" t="str">
            <v>인</v>
          </cell>
          <cell r="H22">
            <v>59043</v>
          </cell>
        </row>
        <row r="23">
          <cell r="B23" t="str">
            <v>차량운전사</v>
          </cell>
          <cell r="E23" t="str">
            <v>인</v>
          </cell>
          <cell r="H23">
            <v>47888</v>
          </cell>
        </row>
        <row r="24">
          <cell r="B24" t="str">
            <v>철공</v>
          </cell>
          <cell r="E24" t="str">
            <v>인</v>
          </cell>
          <cell r="H24">
            <v>66194</v>
          </cell>
        </row>
        <row r="25">
          <cell r="B25" t="str">
            <v>철근공</v>
          </cell>
          <cell r="E25" t="str">
            <v>인</v>
          </cell>
          <cell r="H25">
            <v>69452</v>
          </cell>
        </row>
        <row r="26">
          <cell r="B26" t="str">
            <v>측량사</v>
          </cell>
          <cell r="E26" t="str">
            <v>인</v>
          </cell>
          <cell r="H26">
            <v>56005</v>
          </cell>
        </row>
        <row r="27">
          <cell r="B27" t="str">
            <v>측량조수</v>
          </cell>
          <cell r="E27" t="str">
            <v>인</v>
          </cell>
          <cell r="H27">
            <v>35962</v>
          </cell>
        </row>
        <row r="28">
          <cell r="B28" t="str">
            <v>콘크리트공</v>
          </cell>
          <cell r="E28" t="str">
            <v>인</v>
          </cell>
          <cell r="H28">
            <v>61538</v>
          </cell>
        </row>
        <row r="29">
          <cell r="B29" t="str">
            <v>통신기사1급</v>
          </cell>
          <cell r="E29" t="str">
            <v>인</v>
          </cell>
          <cell r="H29">
            <v>92125</v>
          </cell>
        </row>
        <row r="30">
          <cell r="B30" t="str">
            <v>통신기사2급</v>
          </cell>
          <cell r="E30" t="str">
            <v>인</v>
          </cell>
          <cell r="H30">
            <v>79144</v>
          </cell>
        </row>
        <row r="31">
          <cell r="B31" t="str">
            <v>통신내선공</v>
          </cell>
          <cell r="E31" t="str">
            <v>인</v>
          </cell>
          <cell r="H31">
            <v>63196</v>
          </cell>
        </row>
        <row r="32">
          <cell r="B32" t="str">
            <v>통신설비공</v>
          </cell>
          <cell r="E32" t="str">
            <v>인</v>
          </cell>
          <cell r="H32">
            <v>66382</v>
          </cell>
        </row>
        <row r="33">
          <cell r="B33" t="str">
            <v>통신외선공</v>
          </cell>
          <cell r="E33" t="str">
            <v>인</v>
          </cell>
          <cell r="H33">
            <v>76579</v>
          </cell>
        </row>
        <row r="34">
          <cell r="B34" t="str">
            <v>통신케이블공</v>
          </cell>
          <cell r="E34" t="str">
            <v>인</v>
          </cell>
          <cell r="H34">
            <v>78241</v>
          </cell>
        </row>
        <row r="35">
          <cell r="B35" t="str">
            <v>특고케이블공</v>
          </cell>
          <cell r="E35" t="str">
            <v>인</v>
          </cell>
          <cell r="H35">
            <v>74036</v>
          </cell>
        </row>
        <row r="36">
          <cell r="B36" t="str">
            <v>특별인부</v>
          </cell>
          <cell r="E36" t="str">
            <v>인</v>
          </cell>
          <cell r="H36">
            <v>53828</v>
          </cell>
        </row>
        <row r="37">
          <cell r="B37" t="str">
            <v>프랜트전공</v>
          </cell>
          <cell r="E37" t="str">
            <v>인</v>
          </cell>
          <cell r="H37">
            <v>60807</v>
          </cell>
        </row>
        <row r="38">
          <cell r="B38" t="str">
            <v>형틀목공</v>
          </cell>
          <cell r="E38" t="str">
            <v>인</v>
          </cell>
          <cell r="H38">
            <v>65580</v>
          </cell>
        </row>
      </sheetData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비예산서"/>
      <sheetName val="내역서"/>
      <sheetName val="수목수량총괄"/>
      <sheetName val="시설수량"/>
      <sheetName val="품셈총괄"/>
      <sheetName val="품셈"/>
      <sheetName val="산근"/>
      <sheetName val="노임단가"/>
      <sheetName val="재료단가"/>
      <sheetName val="이식산출"/>
      <sheetName val="중기경비단가"/>
      <sheetName val="중기부표총괄"/>
      <sheetName val="중기부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"/>
      <sheetName val="오수"/>
      <sheetName val="포장"/>
      <sheetName val="우수철근"/>
      <sheetName val="오수철근"/>
      <sheetName val="총수량 집계표"/>
      <sheetName val="총철근"/>
      <sheetName val="자재집게표 "/>
      <sheetName val="총수량집계표 "/>
      <sheetName val="총철근량집계표"/>
      <sheetName val="이음몰탈"/>
      <sheetName val="옹벽공 수량집계표"/>
      <sheetName val="철근집계표"/>
      <sheetName val="工완성공사율"/>
      <sheetName val="5.전사투자계획종함안"/>
      <sheetName val="내역서"/>
      <sheetName val="2-1포천(각세)(외제)"/>
      <sheetName val="기둥(원형)"/>
      <sheetName val="수안보-MBR1"/>
      <sheetName val="JUCKEYK"/>
      <sheetName val="ABUT수량-A1"/>
      <sheetName val="하수급견적대비"/>
      <sheetName val="Sheet1"/>
      <sheetName val="3.바닥판설계"/>
      <sheetName val="설계조건"/>
      <sheetName val="3차설계"/>
      <sheetName val="MOTOR"/>
      <sheetName val="Sheet1 (2)"/>
      <sheetName val="과천MAIN"/>
      <sheetName val="합계금액"/>
      <sheetName val="#REF"/>
      <sheetName val="내역서적용수량 (지방도893)"/>
      <sheetName val="옹벽"/>
      <sheetName val="Q-ty-1"/>
      <sheetName val="woo(mac)"/>
      <sheetName val="STBOX"/>
      <sheetName val="DATA"/>
      <sheetName val="3BL공동구 수량"/>
      <sheetName val="원형1호맨홀토공수량"/>
      <sheetName val="노임"/>
      <sheetName val="태화42 "/>
      <sheetName val="일위"/>
      <sheetName val="설"/>
      <sheetName val="POOM_MOTO"/>
      <sheetName val="POOM_MOTO2"/>
      <sheetName val="JUCK"/>
      <sheetName val="정부노임단가"/>
      <sheetName val="내역"/>
      <sheetName val="COVER"/>
      <sheetName val="평가데이터"/>
      <sheetName val="착공내역서"/>
      <sheetName val="DATE"/>
      <sheetName val="대공종"/>
      <sheetName val="단가비교표"/>
      <sheetName val="터널조도"/>
      <sheetName val="Sheet2"/>
      <sheetName val="실행철강하도"/>
      <sheetName val="¿ì¼ö"/>
      <sheetName val="¿À¼ö"/>
      <sheetName val="Æ÷Àå"/>
      <sheetName val="¿ì¼öÃ¶±Ù"/>
      <sheetName val="¿À¼öÃ¶±Ù"/>
      <sheetName val="ÃÑ¼ö·® Áý°èÇ¥"/>
      <sheetName val="ÃÑÃ¶±Ù"/>
      <sheetName val="ÀÚÀçÁý°ÔÇ¥ "/>
      <sheetName val="ÃÑ¼ö·®Áý°èÇ¥ "/>
      <sheetName val="ÃÑÃ¶±Ù·®Áý°èÇ¥"/>
      <sheetName val="ÀÌÀ½¸ôÅ»"/>
      <sheetName val="¿Ëº®°ø ¼ö·®Áý°èÇ¥"/>
      <sheetName val="Ã¶±ÙÁý°èÇ¥"/>
      <sheetName val="본체"/>
      <sheetName val="빌딩 안내"/>
      <sheetName val="여흥"/>
      <sheetName val="정부노임(2000.상)"/>
      <sheetName val="토공분배표"/>
      <sheetName val="A공구"/>
      <sheetName val="1SPAN"/>
      <sheetName val="6PILE  (돌출)"/>
      <sheetName val="터파기및재료"/>
      <sheetName val="인건-측정"/>
      <sheetName val="경희대"/>
      <sheetName val="H-PILE수량집계"/>
      <sheetName val="인원"/>
      <sheetName val="총수량집계표"/>
      <sheetName val="2000년1차"/>
      <sheetName val="입찰안"/>
      <sheetName val="2000전체분"/>
      <sheetName val="조건표"/>
      <sheetName val="오수공수량집계표"/>
      <sheetName val="철근량 검토"/>
      <sheetName val="연결임시"/>
      <sheetName val="단면검토"/>
      <sheetName val="주형"/>
      <sheetName val="H PILE수량"/>
      <sheetName val="설비"/>
      <sheetName val="총계"/>
      <sheetName val="Sheet6"/>
      <sheetName val="평당자료"/>
      <sheetName val="COPING"/>
      <sheetName val="__MAIN"/>
      <sheetName val="I一般比"/>
      <sheetName val="전체도급"/>
      <sheetName val="플랜트 설치"/>
      <sheetName val="기초자료"/>
      <sheetName val="tggwan(mac)"/>
      <sheetName val="교각계산"/>
      <sheetName val="수량산출"/>
      <sheetName val="TYPE-A"/>
      <sheetName val="우각부보강"/>
      <sheetName val="종배수관"/>
      <sheetName val="8. 안정검토"/>
      <sheetName val="1.설계기준"/>
      <sheetName val="INPUT"/>
      <sheetName val="기별(종합)"/>
      <sheetName val="설계예산서(출력하지마세요)"/>
      <sheetName val="통합"/>
      <sheetName val="공사진행"/>
      <sheetName val="LU"/>
      <sheetName val="견적서(대외) (2)"/>
      <sheetName val="단위중량"/>
      <sheetName val="보도경계블럭"/>
      <sheetName val="IBASE"/>
      <sheetName val="말뚝기초"/>
      <sheetName val="6작업1"/>
      <sheetName val="수량"/>
      <sheetName val="부대내역"/>
      <sheetName val="하도급원가계산총괄표(식재)"/>
      <sheetName val="총수량_집계표"/>
      <sheetName val="자재집게표_"/>
      <sheetName val="총수량집계표_"/>
      <sheetName val="옹벽공_수량집계표"/>
      <sheetName val="부하(성남)"/>
      <sheetName val="ⴭⴭⴭⴭ"/>
      <sheetName val="수로단위수량"/>
      <sheetName val="말뚝지지력산정"/>
      <sheetName val="굴착깊이(주배관)"/>
      <sheetName val="맨홀방수수량(변경)"/>
      <sheetName val="3련 BOX"/>
      <sheetName val="단면치수"/>
      <sheetName val="교각1"/>
      <sheetName val="설명"/>
      <sheetName val="인건비"/>
      <sheetName val="직노"/>
      <sheetName val="98지급계획"/>
      <sheetName val="Y-WORK"/>
      <sheetName val="sw1"/>
      <sheetName val="NOMUBI"/>
      <sheetName val="증감대비"/>
      <sheetName val="MACRO(전선관)"/>
      <sheetName val="자료입력"/>
      <sheetName val="집수정(600-700)"/>
      <sheetName val="우수공"/>
      <sheetName val="조명시설"/>
      <sheetName val="Piping Design Data"/>
      <sheetName val="을"/>
      <sheetName val="결합부검토"/>
      <sheetName val="일위대가"/>
      <sheetName val="Macro1"/>
      <sheetName val="BID"/>
      <sheetName val="부하계산서"/>
      <sheetName val="유기공정"/>
      <sheetName val="토목품셈"/>
      <sheetName val="산출내역서"/>
      <sheetName val="견적-내역"/>
      <sheetName val="WORK"/>
    </sheetNames>
    <sheetDataSet>
      <sheetData sheetId="0" refreshError="1">
        <row r="1">
          <cell r="A1" t="str">
            <v>공       종</v>
          </cell>
          <cell r="B1" t="str">
            <v>규    격</v>
          </cell>
          <cell r="C1" t="str">
            <v>단위</v>
          </cell>
          <cell r="D1" t="str">
            <v>단위</v>
          </cell>
          <cell r="E1" t="str">
            <v xml:space="preserve">       맨              홀                     </v>
          </cell>
          <cell r="F1" t="str">
            <v xml:space="preserve">P.E </v>
          </cell>
          <cell r="G1" t="str">
            <v>흄                         관</v>
          </cell>
          <cell r="H1" t="str">
            <v>P.E 빗물받이</v>
          </cell>
          <cell r="I1" t="str">
            <v xml:space="preserve">P.E </v>
          </cell>
          <cell r="J1" t="str">
            <v>흄                         관</v>
          </cell>
          <cell r="K1">
            <v>0</v>
          </cell>
          <cell r="L1">
            <v>0</v>
          </cell>
          <cell r="M1">
            <v>0</v>
          </cell>
          <cell r="N1" t="str">
            <v>D.C PIPE</v>
          </cell>
          <cell r="O1">
            <v>0</v>
          </cell>
          <cell r="P1" t="str">
            <v>계</v>
          </cell>
        </row>
        <row r="2">
          <cell r="E2" t="str">
            <v>Φ900</v>
          </cell>
          <cell r="F2" t="str">
            <v>Φ1200</v>
          </cell>
          <cell r="G2" t="str">
            <v>Φ1500</v>
          </cell>
          <cell r="H2" t="str">
            <v>940x510x410</v>
          </cell>
          <cell r="I2" t="str">
            <v xml:space="preserve"> 홈통받이</v>
          </cell>
          <cell r="J2" t="str">
            <v>D450</v>
          </cell>
          <cell r="K2" t="str">
            <v>D500</v>
          </cell>
          <cell r="L2" t="str">
            <v>D600</v>
          </cell>
          <cell r="M2" t="str">
            <v>D700</v>
          </cell>
          <cell r="N2" t="str">
            <v>Φ150</v>
          </cell>
          <cell r="O2" t="str">
            <v>Φ250</v>
          </cell>
        </row>
        <row r="3">
          <cell r="A3" t="str">
            <v>수     량</v>
          </cell>
          <cell r="B3" t="str">
            <v>8EA</v>
          </cell>
          <cell r="C3" t="str">
            <v>15EA</v>
          </cell>
          <cell r="D3" t="str">
            <v>4EA</v>
          </cell>
          <cell r="E3" t="str">
            <v>8EA</v>
          </cell>
          <cell r="F3" t="str">
            <v>15EA</v>
          </cell>
          <cell r="G3" t="str">
            <v>4EA</v>
          </cell>
          <cell r="H3" t="str">
            <v>74EA</v>
          </cell>
          <cell r="I3" t="str">
            <v>10 EA</v>
          </cell>
          <cell r="J3" t="str">
            <v>405.00 M</v>
          </cell>
          <cell r="K3" t="str">
            <v>117.5M</v>
          </cell>
          <cell r="L3" t="str">
            <v>132.5M</v>
          </cell>
          <cell r="M3" t="str">
            <v>140.00M</v>
          </cell>
          <cell r="N3" t="str">
            <v>106.00M</v>
          </cell>
          <cell r="O3" t="str">
            <v>593.00M</v>
          </cell>
        </row>
        <row r="4">
          <cell r="A4" t="str">
            <v>콘크리트</v>
          </cell>
          <cell r="B4" t="str">
            <v>σck=210㎏/㎠</v>
          </cell>
          <cell r="C4" t="str">
            <v>M3</v>
          </cell>
          <cell r="D4" t="str">
            <v>M3</v>
          </cell>
        </row>
        <row r="5">
          <cell r="B5" t="str">
            <v>σck=180㎏/㎠</v>
          </cell>
          <cell r="C5" t="str">
            <v>M3</v>
          </cell>
          <cell r="D5" t="str">
            <v>M3</v>
          </cell>
        </row>
        <row r="6">
          <cell r="B6" t="str">
            <v>σck=135㎏/㎠</v>
          </cell>
          <cell r="C6" t="str">
            <v>M3</v>
          </cell>
          <cell r="D6" t="str">
            <v>M3</v>
          </cell>
        </row>
        <row r="7">
          <cell r="A7" t="str">
            <v>거푸집</v>
          </cell>
          <cell r="B7" t="str">
            <v>P.E 10 회</v>
          </cell>
          <cell r="C7" t="str">
            <v>M2</v>
          </cell>
          <cell r="D7" t="str">
            <v>M2</v>
          </cell>
        </row>
        <row r="8">
          <cell r="B8" t="str">
            <v>목재 4 회</v>
          </cell>
          <cell r="C8" t="str">
            <v>M2</v>
          </cell>
          <cell r="D8" t="str">
            <v>M2</v>
          </cell>
        </row>
        <row r="9">
          <cell r="B9" t="str">
            <v>합판6회</v>
          </cell>
          <cell r="C9" t="str">
            <v>M2</v>
          </cell>
          <cell r="D9" t="str">
            <v>M2</v>
          </cell>
        </row>
        <row r="10">
          <cell r="A10" t="str">
            <v>흄    관</v>
          </cell>
          <cell r="B10" t="str">
            <v>D 450</v>
          </cell>
          <cell r="C10" t="str">
            <v>M</v>
          </cell>
          <cell r="D10" t="str">
            <v>M</v>
          </cell>
        </row>
        <row r="11">
          <cell r="B11" t="str">
            <v>D 500</v>
          </cell>
          <cell r="C11" t="str">
            <v>M</v>
          </cell>
          <cell r="D11" t="str">
            <v>M</v>
          </cell>
        </row>
        <row r="12">
          <cell r="B12" t="str">
            <v>D 600</v>
          </cell>
          <cell r="C12" t="str">
            <v>M</v>
          </cell>
          <cell r="D12" t="str">
            <v>M</v>
          </cell>
        </row>
        <row r="13">
          <cell r="B13" t="str">
            <v>D 700</v>
          </cell>
          <cell r="C13" t="str">
            <v>M</v>
          </cell>
          <cell r="D13" t="str">
            <v>M</v>
          </cell>
        </row>
        <row r="14">
          <cell r="A14" t="str">
            <v>토  공</v>
          </cell>
          <cell r="B14" t="str">
            <v>터 파 기</v>
          </cell>
          <cell r="C14" t="str">
            <v>M3</v>
          </cell>
          <cell r="D14" t="str">
            <v>M3</v>
          </cell>
        </row>
        <row r="15">
          <cell r="B15" t="str">
            <v>잔   토</v>
          </cell>
          <cell r="C15" t="str">
            <v>M3</v>
          </cell>
          <cell r="D15" t="str">
            <v>M3</v>
          </cell>
        </row>
        <row r="16">
          <cell r="B16" t="str">
            <v>되메우기</v>
          </cell>
          <cell r="C16" t="str">
            <v>M3</v>
          </cell>
          <cell r="D16" t="str">
            <v>M3</v>
          </cell>
        </row>
        <row r="17">
          <cell r="A17" t="str">
            <v>P.E 빗물받이</v>
          </cell>
          <cell r="B17" t="str">
            <v>940x510x410</v>
          </cell>
          <cell r="C17" t="str">
            <v>EA</v>
          </cell>
          <cell r="D17" t="str">
            <v>EA</v>
          </cell>
        </row>
        <row r="18">
          <cell r="A18" t="str">
            <v>빗물받이뚜껑</v>
          </cell>
          <cell r="B18" t="str">
            <v>495x395x50</v>
          </cell>
          <cell r="C18" t="str">
            <v>EA</v>
          </cell>
          <cell r="D18" t="str">
            <v>EA</v>
          </cell>
        </row>
        <row r="19">
          <cell r="A19" t="str">
            <v>사 다 리</v>
          </cell>
          <cell r="B19" t="str">
            <v>D19</v>
          </cell>
          <cell r="C19" t="str">
            <v>TON</v>
          </cell>
          <cell r="D19" t="str">
            <v>TON</v>
          </cell>
        </row>
        <row r="20">
          <cell r="A20" t="str">
            <v>홈통받이</v>
          </cell>
          <cell r="B20" t="str">
            <v>D 430</v>
          </cell>
          <cell r="C20" t="str">
            <v>EA</v>
          </cell>
          <cell r="D20" t="str">
            <v>EA</v>
          </cell>
        </row>
        <row r="21">
          <cell r="A21" t="str">
            <v>맨홀뚜껑</v>
          </cell>
          <cell r="B21" t="str">
            <v>주철제 Φ648</v>
          </cell>
          <cell r="C21" t="str">
            <v>EA</v>
          </cell>
          <cell r="D21" t="str">
            <v>EA</v>
          </cell>
        </row>
        <row r="22">
          <cell r="A22" t="str">
            <v>이음몰탈</v>
          </cell>
          <cell r="B22" t="str">
            <v>1 : 3</v>
          </cell>
          <cell r="C22" t="str">
            <v>M3</v>
          </cell>
          <cell r="D22" t="str">
            <v>M3</v>
          </cell>
        </row>
        <row r="23">
          <cell r="B23" t="str">
            <v>1 : 2</v>
          </cell>
          <cell r="C23" t="str">
            <v>M3</v>
          </cell>
          <cell r="D23" t="str">
            <v>M3</v>
          </cell>
        </row>
        <row r="24">
          <cell r="A24" t="str">
            <v>D.C PIPE</v>
          </cell>
          <cell r="B24" t="str">
            <v>Φ150M/M</v>
          </cell>
          <cell r="C24" t="str">
            <v>M</v>
          </cell>
          <cell r="D24" t="str">
            <v>M</v>
          </cell>
        </row>
        <row r="25">
          <cell r="B25" t="str">
            <v>Φ250M/M</v>
          </cell>
          <cell r="C25" t="str">
            <v>M</v>
          </cell>
          <cell r="D25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몰탈"/>
      <sheetName val="총수량집계표"/>
      <sheetName val="총철근량집계표"/>
      <sheetName val="토공집계표"/>
      <sheetName val="토적집계표"/>
      <sheetName val="토적표"/>
      <sheetName val="포장공수량집계표"/>
      <sheetName val="고압블럭(T=8CM)"/>
      <sheetName val="점토블럭"/>
      <sheetName val="콘크리트포장"/>
      <sheetName val="보차도경계석(180-200-1000)"/>
      <sheetName val="보도경계석(150-150-1000)"/>
      <sheetName val="L형측구"/>
      <sheetName val="차선도색(평행주차-5M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맨홀(D900-B형)"/>
      <sheetName val="빗물받이(차도용-510-410-940)"/>
      <sheetName val="(D.C PIPE,D250)"/>
      <sheetName val="플륨관"/>
      <sheetName val="우수PIT(400x400)"/>
      <sheetName val="우수흄관(D300)"/>
      <sheetName val="우수흄관(D400)"/>
      <sheetName val="오수공수량집계표"/>
      <sheetName val="오수공철근량집계표"/>
      <sheetName val="오수공맨홀평균깊이"/>
      <sheetName val="오수공흄관평균깊이"/>
      <sheetName val="오수맨홀(D900-B형)"/>
      <sheetName val="오수흄관(D300) "/>
      <sheetName val="옹벽공수량집계표"/>
      <sheetName val="옹벽공철근량집계표"/>
      <sheetName val="LINE-A수량집계표"/>
      <sheetName val="LINE-A철근집계표"/>
      <sheetName val="LINE-A구간수량(1)"/>
      <sheetName val="LINE-A구간수량(2)"/>
      <sheetName val="LINE-A구간수량(3)"/>
      <sheetName val="L형(H=1.50)"/>
      <sheetName val="L형(H=2.50)"/>
      <sheetName val="L형(H=3.00)"/>
      <sheetName val="옹벽신축이음"/>
      <sheetName val="덕성여대어학생활관"/>
      <sheetName val="#REF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변1예정"/>
      <sheetName val="변1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정표"/>
      <sheetName val="공사총괄"/>
      <sheetName val="공사비예산서(토목분)"/>
      <sheetName val="일위목록"/>
      <sheetName val="일위대가"/>
      <sheetName val="부표총괄"/>
      <sheetName val="부표장비"/>
      <sheetName val="물가대비표"/>
      <sheetName val="평균L,C,K,E값 산출표"/>
      <sheetName val="부표장비 (2)"/>
      <sheetName val="노임단가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2000전체분"/>
      <sheetName val="2000년1차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  <cell r="B1" t="str">
            <v>규    격</v>
          </cell>
          <cell r="D1" t="str">
            <v>단위</v>
          </cell>
          <cell r="E1" t="str">
            <v>맨   홀</v>
          </cell>
          <cell r="I1" t="str">
            <v>우수PIT</v>
          </cell>
          <cell r="J1" t="str">
            <v>집수정</v>
          </cell>
          <cell r="K1" t="str">
            <v>P.E</v>
          </cell>
          <cell r="L1" t="str">
            <v>P.E 빗물받이</v>
          </cell>
          <cell r="M1" t="str">
            <v>흄 관</v>
          </cell>
          <cell r="O1" t="str">
            <v>D.C PIPE</v>
          </cell>
          <cell r="Q1" t="str">
            <v>U형측구</v>
          </cell>
          <cell r="R1" t="str">
            <v>U형 플륨관</v>
          </cell>
          <cell r="U1" t="str">
            <v>계</v>
          </cell>
        </row>
        <row r="2">
          <cell r="E2" t="str">
            <v>Φ900</v>
          </cell>
          <cell r="G2" t="str">
            <v>Φ1200</v>
          </cell>
          <cell r="I2" t="str">
            <v>300X580X950</v>
          </cell>
          <cell r="J2" t="str">
            <v>600x700</v>
          </cell>
          <cell r="K2" t="str">
            <v>홈통받이</v>
          </cell>
          <cell r="L2" t="str">
            <v>940x510x410</v>
          </cell>
          <cell r="M2" t="str">
            <v>D450</v>
          </cell>
          <cell r="N2" t="str">
            <v>D600</v>
          </cell>
          <cell r="O2" t="str">
            <v>Φ150</v>
          </cell>
          <cell r="P2" t="str">
            <v>Φ250</v>
          </cell>
          <cell r="Q2" t="str">
            <v>300x400</v>
          </cell>
          <cell r="R2" t="str">
            <v>B=300</v>
          </cell>
        </row>
        <row r="3">
          <cell r="A3" t="str">
            <v>수     량</v>
          </cell>
          <cell r="E3">
            <v>13</v>
          </cell>
          <cell r="F3" t="str">
            <v>EA</v>
          </cell>
          <cell r="G3">
            <v>6</v>
          </cell>
          <cell r="H3" t="str">
            <v>EA</v>
          </cell>
          <cell r="I3" t="str">
            <v>6 EA</v>
          </cell>
          <cell r="J3" t="str">
            <v>6 EA</v>
          </cell>
          <cell r="K3" t="str">
            <v>15 EA</v>
          </cell>
          <cell r="L3" t="str">
            <v>27 EA</v>
          </cell>
          <cell r="M3" t="str">
            <v>312.50 M</v>
          </cell>
          <cell r="N3" t="str">
            <v>90.00 M</v>
          </cell>
          <cell r="O3" t="str">
            <v>90.00 M</v>
          </cell>
          <cell r="P3" t="str">
            <v>155.00 M</v>
          </cell>
          <cell r="Q3" t="str">
            <v>302.00 M</v>
          </cell>
          <cell r="R3">
            <v>655</v>
          </cell>
          <cell r="S3" t="str">
            <v>M</v>
          </cell>
        </row>
        <row r="4">
          <cell r="A4" t="str">
            <v>콘크리트</v>
          </cell>
          <cell r="B4" t="str">
            <v>25-210-12</v>
          </cell>
          <cell r="D4" t="str">
            <v>M3</v>
          </cell>
        </row>
        <row r="5">
          <cell r="B5" t="str">
            <v>25-180-12</v>
          </cell>
          <cell r="D5" t="str">
            <v>M3</v>
          </cell>
        </row>
        <row r="6">
          <cell r="A6" t="str">
            <v>거푸집</v>
          </cell>
          <cell r="B6" t="str">
            <v>합판 4회</v>
          </cell>
          <cell r="D6" t="str">
            <v>M2</v>
          </cell>
        </row>
        <row r="7">
          <cell r="B7" t="str">
            <v>합판 6회</v>
          </cell>
          <cell r="D7" t="str">
            <v>M2</v>
          </cell>
        </row>
        <row r="8">
          <cell r="B8" t="str">
            <v>목재 4회</v>
          </cell>
          <cell r="D8" t="str">
            <v>M2</v>
          </cell>
        </row>
        <row r="9">
          <cell r="A9" t="str">
            <v>이음몰탈</v>
          </cell>
          <cell r="B9" t="str">
            <v>1 : 3</v>
          </cell>
          <cell r="D9" t="str">
            <v>M3</v>
          </cell>
        </row>
        <row r="10">
          <cell r="A10" t="str">
            <v>흄    관</v>
          </cell>
          <cell r="B10" t="str">
            <v>D 450</v>
          </cell>
          <cell r="D10" t="str">
            <v>M</v>
          </cell>
        </row>
        <row r="11">
          <cell r="B11" t="str">
            <v>D 600</v>
          </cell>
          <cell r="D11" t="str">
            <v>M</v>
          </cell>
        </row>
        <row r="12">
          <cell r="A12" t="str">
            <v>P.E 빗물받이</v>
          </cell>
          <cell r="B12" t="str">
            <v>940x510x410</v>
          </cell>
          <cell r="D12" t="str">
            <v>EA</v>
          </cell>
        </row>
        <row r="13">
          <cell r="A13" t="str">
            <v>빗물받이뚜껑</v>
          </cell>
          <cell r="B13" t="str">
            <v>495x395x50</v>
          </cell>
          <cell r="D13" t="str">
            <v>EA</v>
          </cell>
        </row>
        <row r="14">
          <cell r="A14" t="str">
            <v>사 다 리</v>
          </cell>
          <cell r="B14" t="str">
            <v>D19</v>
          </cell>
          <cell r="D14" t="str">
            <v>TON</v>
          </cell>
        </row>
        <row r="15">
          <cell r="A15" t="str">
            <v>홈통받이</v>
          </cell>
          <cell r="B15" t="str">
            <v>P.E Φ430 H=600</v>
          </cell>
          <cell r="D15" t="str">
            <v>EA</v>
          </cell>
        </row>
        <row r="16">
          <cell r="A16" t="str">
            <v>맨홀뚜껑</v>
          </cell>
          <cell r="B16" t="str">
            <v>주철제 Φ648</v>
          </cell>
          <cell r="D16" t="str">
            <v>EA</v>
          </cell>
        </row>
        <row r="17">
          <cell r="A17" t="str">
            <v>토  공</v>
          </cell>
          <cell r="B17" t="str">
            <v>터파기</v>
          </cell>
          <cell r="C17" t="str">
            <v>토  사</v>
          </cell>
          <cell r="D17" t="str">
            <v>M3</v>
          </cell>
        </row>
        <row r="18">
          <cell r="C18" t="str">
            <v>연  암</v>
          </cell>
          <cell r="D18" t="str">
            <v>M3</v>
          </cell>
        </row>
        <row r="19">
          <cell r="C19" t="str">
            <v>소  계</v>
          </cell>
          <cell r="D19" t="str">
            <v>M3</v>
          </cell>
        </row>
        <row r="20">
          <cell r="B20" t="str">
            <v>잔   토</v>
          </cell>
          <cell r="D20" t="str">
            <v>M3</v>
          </cell>
        </row>
        <row r="21">
          <cell r="B21" t="str">
            <v>되메우기</v>
          </cell>
          <cell r="D21" t="str">
            <v>M3</v>
          </cell>
        </row>
        <row r="22">
          <cell r="A22" t="str">
            <v>D.C PIPE</v>
          </cell>
          <cell r="B22" t="str">
            <v>Φ150M/M</v>
          </cell>
          <cell r="D22" t="str">
            <v>M</v>
          </cell>
        </row>
        <row r="23">
          <cell r="B23" t="str">
            <v>Φ250M/M</v>
          </cell>
          <cell r="D23" t="str">
            <v>M</v>
          </cell>
        </row>
        <row r="24">
          <cell r="A24" t="str">
            <v xml:space="preserve">STEEL </v>
          </cell>
          <cell r="B24" t="str">
            <v>495x395x50</v>
          </cell>
          <cell r="D24" t="str">
            <v xml:space="preserve"> 조</v>
          </cell>
        </row>
        <row r="25">
          <cell r="A25" t="str">
            <v>GREATING</v>
          </cell>
          <cell r="B25" t="str">
            <v>680x390x50</v>
          </cell>
          <cell r="D25" t="str">
            <v xml:space="preserve"> 조</v>
          </cell>
        </row>
        <row r="26">
          <cell r="A26" t="str">
            <v>COVER</v>
          </cell>
          <cell r="B26" t="str">
            <v>400x400x50</v>
          </cell>
          <cell r="D26" t="str">
            <v xml:space="preserve"> 조</v>
          </cell>
        </row>
        <row r="27">
          <cell r="A27" t="str">
            <v>U형벤치 플륨관</v>
          </cell>
          <cell r="B27" t="str">
            <v>B = 300 M</v>
          </cell>
          <cell r="D27" t="str">
            <v>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치판정"/>
      <sheetName val="1"/>
      <sheetName val="2"/>
      <sheetName val="성원"/>
      <sheetName val="신성을지"/>
      <sheetName val="심우갑"/>
      <sheetName val="심우을"/>
      <sheetName val="일위대가표"/>
      <sheetName val="단가조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대치판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내역서"/>
      <sheetName val="타견적 서원기산"/>
      <sheetName val="타견적 스트릭"/>
      <sheetName val="표지"/>
      <sheetName val="산출근거표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  <cell r="D5" t="str">
            <v>㎥</v>
          </cell>
          <cell r="H5">
            <v>14618</v>
          </cell>
          <cell r="L5" t="str">
            <v>D0301-가-03</v>
          </cell>
        </row>
        <row r="6">
          <cell r="C6" t="str">
            <v>인력터파기보통토사,0-1m</v>
          </cell>
          <cell r="D6" t="str">
            <v>㎥</v>
          </cell>
          <cell r="H6">
            <v>7496</v>
          </cell>
          <cell r="L6" t="str">
            <v>D0301-나-01</v>
          </cell>
        </row>
        <row r="7">
          <cell r="C7" t="str">
            <v>인력터파기보통토사,1-2m</v>
          </cell>
          <cell r="D7" t="str">
            <v>㎥</v>
          </cell>
          <cell r="H7">
            <v>10120</v>
          </cell>
          <cell r="L7" t="str">
            <v>D0301-나-02</v>
          </cell>
        </row>
        <row r="8">
          <cell r="C8" t="str">
            <v>인력터파기보통토사,2-3m</v>
          </cell>
          <cell r="D8" t="str">
            <v>㎥</v>
          </cell>
          <cell r="H8">
            <v>12744</v>
          </cell>
          <cell r="L8" t="str">
            <v>D0301-나-03</v>
          </cell>
        </row>
        <row r="9">
          <cell r="C9" t="str">
            <v>인력터파기경질토사,0-1m</v>
          </cell>
          <cell r="D9" t="str">
            <v>㎥</v>
          </cell>
          <cell r="H9">
            <v>9745</v>
          </cell>
          <cell r="L9" t="str">
            <v>D0301-나-04</v>
          </cell>
        </row>
        <row r="10">
          <cell r="C10" t="str">
            <v>인력터파기경질토사,1-2m</v>
          </cell>
          <cell r="D10" t="str">
            <v>㎥</v>
          </cell>
          <cell r="H10">
            <v>13119</v>
          </cell>
          <cell r="L10" t="str">
            <v>D0301-나-05</v>
          </cell>
        </row>
        <row r="11">
          <cell r="C11" t="str">
            <v>인력터파기경질토사,2-3m</v>
          </cell>
          <cell r="D11" t="str">
            <v>㎥</v>
          </cell>
          <cell r="H11">
            <v>16492</v>
          </cell>
          <cell r="L11" t="str">
            <v>D0301-나-06</v>
          </cell>
        </row>
        <row r="12">
          <cell r="C12" t="str">
            <v>인력터파기자갈섞인토사,0-1m</v>
          </cell>
          <cell r="D12" t="str">
            <v>㎥</v>
          </cell>
          <cell r="H12">
            <v>11994</v>
          </cell>
          <cell r="L12" t="str">
            <v>D0301-나-07</v>
          </cell>
        </row>
        <row r="13">
          <cell r="C13" t="str">
            <v>인력터파기자갈섞인토사,1-2m</v>
          </cell>
          <cell r="D13" t="str">
            <v>㎥</v>
          </cell>
          <cell r="H13">
            <v>16117</v>
          </cell>
          <cell r="L13" t="str">
            <v>D0301-나-08</v>
          </cell>
        </row>
        <row r="14">
          <cell r="C14" t="str">
            <v>인력터파기자갈섞인토사,2-3m</v>
          </cell>
          <cell r="D14" t="str">
            <v>㎥</v>
          </cell>
          <cell r="H14">
            <v>20240</v>
          </cell>
          <cell r="L14" t="str">
            <v>D0301-나-09</v>
          </cell>
        </row>
        <row r="15">
          <cell r="C15" t="str">
            <v>인력터파기호박돌섞인토사,0-1m</v>
          </cell>
          <cell r="D15" t="str">
            <v>㎥</v>
          </cell>
          <cell r="H15">
            <v>21365</v>
          </cell>
          <cell r="L15" t="str">
            <v>D0301-나-10</v>
          </cell>
        </row>
        <row r="16">
          <cell r="C16" t="str">
            <v>인력터파기호박돌섞인토사,1-2m</v>
          </cell>
          <cell r="D16" t="str">
            <v>㎥</v>
          </cell>
          <cell r="H16">
            <v>28861</v>
          </cell>
          <cell r="L16" t="str">
            <v>D0301-나-11</v>
          </cell>
        </row>
        <row r="17">
          <cell r="C17" t="str">
            <v>인력터파기호박돌섞인토사,2-3m</v>
          </cell>
          <cell r="D17" t="str">
            <v>㎥</v>
          </cell>
          <cell r="H17">
            <v>36358</v>
          </cell>
          <cell r="L17" t="str">
            <v>D0301-나-12</v>
          </cell>
        </row>
        <row r="18">
          <cell r="C18" t="str">
            <v>인력터파기연암 및 풍화암,0-1m</v>
          </cell>
          <cell r="D18" t="str">
            <v>㎥</v>
          </cell>
          <cell r="H18">
            <v>136328</v>
          </cell>
          <cell r="L18" t="str">
            <v>D0301-나-13</v>
          </cell>
        </row>
        <row r="19">
          <cell r="C19" t="str">
            <v>인력터파기연암 및 풍화암,1-2m</v>
          </cell>
          <cell r="D19" t="str">
            <v>㎥</v>
          </cell>
          <cell r="H19">
            <v>153369</v>
          </cell>
          <cell r="L19" t="str">
            <v>D0301-나-14</v>
          </cell>
        </row>
        <row r="20">
          <cell r="C20" t="str">
            <v>인력되메우기</v>
          </cell>
          <cell r="D20" t="str">
            <v>㎥</v>
          </cell>
          <cell r="F20">
            <v>0</v>
          </cell>
          <cell r="H20">
            <v>3748</v>
          </cell>
          <cell r="J20">
            <v>0</v>
          </cell>
          <cell r="L20" t="str">
            <v>D0301-나-50</v>
          </cell>
        </row>
        <row r="21">
          <cell r="C21" t="str">
            <v>잔토처리(인력)</v>
          </cell>
          <cell r="D21" t="str">
            <v>㎥</v>
          </cell>
          <cell r="F21">
            <v>0</v>
          </cell>
          <cell r="H21">
            <v>7496</v>
          </cell>
          <cell r="J21">
            <v>0</v>
          </cell>
          <cell r="L21" t="str">
            <v>D0301-나-60</v>
          </cell>
        </row>
        <row r="22">
          <cell r="C22" t="str">
            <v>절토면고르기(인력)사질토</v>
          </cell>
          <cell r="D22" t="str">
            <v>㎡</v>
          </cell>
          <cell r="H22">
            <v>1574</v>
          </cell>
          <cell r="J22">
            <v>0</v>
          </cell>
          <cell r="L22" t="str">
            <v>D0303-가-01</v>
          </cell>
        </row>
        <row r="23">
          <cell r="C23" t="str">
            <v>절토면고르기(인력)연질토,부순자갈</v>
          </cell>
          <cell r="D23" t="str">
            <v>㎡</v>
          </cell>
          <cell r="H23">
            <v>2323</v>
          </cell>
          <cell r="J23">
            <v>0</v>
          </cell>
          <cell r="L23" t="str">
            <v>D0303-가-02</v>
          </cell>
        </row>
        <row r="24">
          <cell r="C24" t="str">
            <v>절토면고르기(인력)호박돌섞인고결토</v>
          </cell>
          <cell r="D24" t="str">
            <v>㎡</v>
          </cell>
          <cell r="H24">
            <v>4123</v>
          </cell>
          <cell r="J24">
            <v>0</v>
          </cell>
          <cell r="L24" t="str">
            <v>D0303-가-03</v>
          </cell>
        </row>
        <row r="25">
          <cell r="C25" t="str">
            <v>성토면고르기(인력)점토,점질토</v>
          </cell>
          <cell r="D25" t="str">
            <v>㎡</v>
          </cell>
          <cell r="H25">
            <v>899</v>
          </cell>
          <cell r="J25">
            <v>0</v>
          </cell>
          <cell r="L25" t="str">
            <v>D0303-나-01</v>
          </cell>
        </row>
        <row r="26">
          <cell r="C26" t="str">
            <v>성토면고르기(인력)모래,사질토</v>
          </cell>
          <cell r="D26" t="str">
            <v>㎡</v>
          </cell>
          <cell r="F26">
            <v>0</v>
          </cell>
          <cell r="H26">
            <v>712</v>
          </cell>
          <cell r="J26">
            <v>0</v>
          </cell>
          <cell r="L26" t="str">
            <v>D0303-나-02</v>
          </cell>
        </row>
        <row r="27">
          <cell r="C27" t="str">
            <v>PE법면보호블럭설치</v>
          </cell>
          <cell r="D27" t="str">
            <v>㎡</v>
          </cell>
          <cell r="F27">
            <v>0</v>
          </cell>
          <cell r="H27">
            <v>9001</v>
          </cell>
          <cell r="J27">
            <v>0</v>
          </cell>
          <cell r="L27" t="str">
            <v>D0306-가-01</v>
          </cell>
        </row>
        <row r="28">
          <cell r="C28" t="str">
            <v>떼뜨기평떼</v>
          </cell>
          <cell r="D28" t="str">
            <v>㎡</v>
          </cell>
          <cell r="F28">
            <v>0</v>
          </cell>
          <cell r="H28">
            <v>2248</v>
          </cell>
          <cell r="J28">
            <v>0</v>
          </cell>
          <cell r="L28" t="str">
            <v>D0401-가-02</v>
          </cell>
        </row>
        <row r="29">
          <cell r="C29" t="str">
            <v>떼뜨기평떼</v>
          </cell>
          <cell r="D29" t="str">
            <v>㎡</v>
          </cell>
          <cell r="F29">
            <v>0</v>
          </cell>
          <cell r="H29">
            <v>2586</v>
          </cell>
          <cell r="J29">
            <v>0</v>
          </cell>
          <cell r="L29" t="str">
            <v>D0401-가-04</v>
          </cell>
        </row>
        <row r="30">
          <cell r="C30" t="str">
            <v>PP마대만들기</v>
          </cell>
          <cell r="D30" t="str">
            <v>㎥</v>
          </cell>
          <cell r="F30">
            <v>0</v>
          </cell>
          <cell r="H30">
            <v>25488</v>
          </cell>
          <cell r="J30">
            <v>0</v>
          </cell>
          <cell r="L30" t="str">
            <v>D0502-나-01</v>
          </cell>
        </row>
        <row r="31">
          <cell r="C31" t="str">
            <v>PP마대쌓기</v>
          </cell>
          <cell r="D31" t="str">
            <v>㎥</v>
          </cell>
          <cell r="F31">
            <v>0</v>
          </cell>
          <cell r="H31">
            <v>11244</v>
          </cell>
          <cell r="J31">
            <v>0</v>
          </cell>
          <cell r="L31" t="str">
            <v>D0502-나-02</v>
          </cell>
        </row>
        <row r="32">
          <cell r="C32" t="str">
            <v>PP마대헐기</v>
          </cell>
          <cell r="D32" t="str">
            <v>㎥</v>
          </cell>
          <cell r="F32">
            <v>0</v>
          </cell>
          <cell r="H32">
            <v>11244</v>
          </cell>
          <cell r="J32">
            <v>0</v>
          </cell>
          <cell r="L32" t="str">
            <v>D0502-나-03</v>
          </cell>
        </row>
        <row r="33">
          <cell r="C33" t="str">
            <v>레미콘타설무근구조물</v>
          </cell>
          <cell r="D33" t="str">
            <v>㎥</v>
          </cell>
          <cell r="F33">
            <v>0</v>
          </cell>
          <cell r="H33">
            <v>19623</v>
          </cell>
          <cell r="J33">
            <v>0</v>
          </cell>
          <cell r="L33" t="str">
            <v>D0601-가-01</v>
          </cell>
        </row>
        <row r="34">
          <cell r="C34" t="str">
            <v>레미콘타설철근구조물</v>
          </cell>
          <cell r="D34" t="str">
            <v>㎥</v>
          </cell>
          <cell r="F34">
            <v>0</v>
          </cell>
          <cell r="H34">
            <v>21640</v>
          </cell>
          <cell r="J34">
            <v>0</v>
          </cell>
          <cell r="L34" t="str">
            <v>D0601-가-02</v>
          </cell>
        </row>
        <row r="35">
          <cell r="C35" t="str">
            <v>레미콘타설소형구조물</v>
          </cell>
          <cell r="D35" t="str">
            <v>㎥</v>
          </cell>
          <cell r="F35">
            <v>0</v>
          </cell>
          <cell r="H35">
            <v>30947</v>
          </cell>
          <cell r="J35">
            <v>0</v>
          </cell>
          <cell r="L35" t="str">
            <v>D0601-가-03</v>
          </cell>
        </row>
        <row r="36">
          <cell r="C36" t="str">
            <v>콘크리트타설25B,인력,무근</v>
          </cell>
          <cell r="D36" t="str">
            <v>㎥</v>
          </cell>
          <cell r="F36">
            <v>0</v>
          </cell>
          <cell r="H36">
            <v>84587</v>
          </cell>
          <cell r="J36">
            <v>0</v>
          </cell>
          <cell r="L36" t="str">
            <v>D0601-다-01</v>
          </cell>
        </row>
        <row r="37">
          <cell r="C37" t="str">
            <v>콘크리트타설40B,인력,무근</v>
          </cell>
          <cell r="D37" t="str">
            <v>㎥</v>
          </cell>
          <cell r="F37">
            <v>0</v>
          </cell>
          <cell r="H37">
            <v>84587</v>
          </cell>
          <cell r="J37">
            <v>0</v>
          </cell>
          <cell r="L37" t="str">
            <v>D0601-다-05</v>
          </cell>
        </row>
        <row r="38">
          <cell r="C38" t="str">
            <v>콘크리트타설40B,인력,철근</v>
          </cell>
          <cell r="D38" t="str">
            <v>㎥</v>
          </cell>
          <cell r="F38">
            <v>0</v>
          </cell>
          <cell r="H38">
            <v>92226</v>
          </cell>
          <cell r="J38">
            <v>0</v>
          </cell>
          <cell r="L38" t="str">
            <v>D0601-다-10</v>
          </cell>
        </row>
        <row r="39">
          <cell r="C39" t="str">
            <v>콘크리트타설40B,인력,소형</v>
          </cell>
          <cell r="D39" t="str">
            <v>㎥</v>
          </cell>
          <cell r="F39">
            <v>0</v>
          </cell>
          <cell r="H39">
            <v>132703</v>
          </cell>
          <cell r="J39">
            <v>0</v>
          </cell>
          <cell r="L39" t="str">
            <v>D0601-다-15</v>
          </cell>
        </row>
        <row r="40">
          <cell r="C40" t="str">
            <v>모르터1:1</v>
          </cell>
          <cell r="D40" t="str">
            <v>㎥</v>
          </cell>
          <cell r="F40">
            <v>0</v>
          </cell>
          <cell r="H40">
            <v>37483</v>
          </cell>
          <cell r="J40">
            <v>0</v>
          </cell>
          <cell r="L40" t="str">
            <v>D0601-2-01</v>
          </cell>
        </row>
        <row r="41">
          <cell r="C41" t="str">
            <v>모르터1:2</v>
          </cell>
          <cell r="D41" t="str">
            <v>㎥</v>
          </cell>
          <cell r="F41">
            <v>0</v>
          </cell>
          <cell r="H41">
            <v>37483</v>
          </cell>
          <cell r="J41">
            <v>0</v>
          </cell>
          <cell r="L41" t="str">
            <v>D0601-2-02</v>
          </cell>
        </row>
        <row r="42">
          <cell r="C42" t="str">
            <v>모르터1:3</v>
          </cell>
          <cell r="D42" t="str">
            <v>㎥</v>
          </cell>
          <cell r="F42">
            <v>0</v>
          </cell>
          <cell r="H42">
            <v>37483</v>
          </cell>
          <cell r="J42">
            <v>0</v>
          </cell>
          <cell r="L42" t="str">
            <v>D0601-2-03</v>
          </cell>
        </row>
        <row r="43">
          <cell r="C43" t="str">
            <v>철근가공조립간단</v>
          </cell>
          <cell r="D43" t="str">
            <v>ton</v>
          </cell>
          <cell r="F43">
            <v>3450</v>
          </cell>
          <cell r="H43">
            <v>304994</v>
          </cell>
          <cell r="J43">
            <v>0</v>
          </cell>
          <cell r="L43" t="str">
            <v>D0602-1-01</v>
          </cell>
        </row>
        <row r="44">
          <cell r="C44" t="str">
            <v>철근가공조립보통</v>
          </cell>
          <cell r="D44" t="str">
            <v>ton</v>
          </cell>
          <cell r="F44">
            <v>4485</v>
          </cell>
          <cell r="H44">
            <v>343742</v>
          </cell>
          <cell r="L44" t="str">
            <v>D0602-1-02</v>
          </cell>
        </row>
        <row r="45">
          <cell r="C45" t="str">
            <v>철근가공조립복잡</v>
          </cell>
          <cell r="D45" t="str">
            <v>ton</v>
          </cell>
          <cell r="F45">
            <v>5520</v>
          </cell>
          <cell r="H45">
            <v>378742</v>
          </cell>
          <cell r="J45">
            <v>0</v>
          </cell>
          <cell r="L45" t="str">
            <v>D0602-1-03</v>
          </cell>
        </row>
        <row r="46">
          <cell r="C46" t="str">
            <v>합판거푸집1회</v>
          </cell>
          <cell r="D46" t="str">
            <v>㎡</v>
          </cell>
          <cell r="F46">
            <v>4153</v>
          </cell>
          <cell r="H46">
            <v>28852</v>
          </cell>
          <cell r="L46" t="str">
            <v>D0603-나-01</v>
          </cell>
        </row>
        <row r="47">
          <cell r="C47" t="str">
            <v>합판거푸집2회</v>
          </cell>
          <cell r="D47" t="str">
            <v>㎡</v>
          </cell>
          <cell r="F47">
            <v>2367</v>
          </cell>
          <cell r="H47">
            <v>17311</v>
          </cell>
          <cell r="L47" t="str">
            <v>D0603-나-02</v>
          </cell>
        </row>
        <row r="48">
          <cell r="C48" t="str">
            <v>합판거푸집3회</v>
          </cell>
          <cell r="D48" t="str">
            <v>㎡</v>
          </cell>
          <cell r="F48">
            <v>1914</v>
          </cell>
          <cell r="H48">
            <v>13589</v>
          </cell>
          <cell r="L48" t="str">
            <v>D0603-나-03</v>
          </cell>
        </row>
        <row r="49">
          <cell r="C49" t="str">
            <v>합판거푸집4회</v>
          </cell>
          <cell r="D49" t="str">
            <v>㎡</v>
          </cell>
          <cell r="F49">
            <v>1665</v>
          </cell>
          <cell r="H49">
            <v>11540</v>
          </cell>
          <cell r="L49" t="str">
            <v>D0603-나-04</v>
          </cell>
        </row>
        <row r="50">
          <cell r="C50" t="str">
            <v>합판거푸집5회</v>
          </cell>
          <cell r="D50" t="str">
            <v>㎡</v>
          </cell>
          <cell r="F50">
            <v>1540</v>
          </cell>
          <cell r="H50">
            <v>9867</v>
          </cell>
          <cell r="J50">
            <v>0</v>
          </cell>
          <cell r="L50" t="str">
            <v>D0603-나-05</v>
          </cell>
        </row>
        <row r="51">
          <cell r="C51" t="str">
            <v>합판거푸집6회</v>
          </cell>
          <cell r="D51" t="str">
            <v>㎡</v>
          </cell>
          <cell r="F51">
            <v>1441</v>
          </cell>
          <cell r="H51">
            <v>9232</v>
          </cell>
          <cell r="L51" t="str">
            <v>D0603-나-06</v>
          </cell>
        </row>
        <row r="52">
          <cell r="C52" t="str">
            <v>유로폼</v>
          </cell>
          <cell r="D52" t="str">
            <v>㎡</v>
          </cell>
          <cell r="F52">
            <v>595.29999999999995</v>
          </cell>
          <cell r="H52">
            <v>11095</v>
          </cell>
          <cell r="J52">
            <v>524.84999999999991</v>
          </cell>
          <cell r="L52" t="str">
            <v>D0603-6-00</v>
          </cell>
        </row>
        <row r="53">
          <cell r="C53" t="str">
            <v>문양거푸집</v>
          </cell>
          <cell r="D53" t="str">
            <v>㎡</v>
          </cell>
          <cell r="F53">
            <v>6044</v>
          </cell>
          <cell r="H53">
            <v>13589</v>
          </cell>
          <cell r="J53">
            <v>16000</v>
          </cell>
          <cell r="L53" t="str">
            <v>D0603-9-00</v>
          </cell>
        </row>
        <row r="54">
          <cell r="C54" t="str">
            <v>아스팔트포장보수</v>
          </cell>
          <cell r="D54" t="str">
            <v>a</v>
          </cell>
          <cell r="F54">
            <v>112812</v>
          </cell>
          <cell r="H54">
            <v>188772</v>
          </cell>
          <cell r="J54">
            <v>74196</v>
          </cell>
          <cell r="L54" t="str">
            <v>D0690-아-00</v>
          </cell>
        </row>
        <row r="55">
          <cell r="C55" t="str">
            <v>석축쌓기찰쌓기(깬돌)</v>
          </cell>
          <cell r="D55" t="str">
            <v>㎡</v>
          </cell>
          <cell r="F55">
            <v>0</v>
          </cell>
          <cell r="H55">
            <v>70225</v>
          </cell>
          <cell r="J55">
            <v>0</v>
          </cell>
          <cell r="L55" t="str">
            <v>D0703-나-01</v>
          </cell>
        </row>
        <row r="56">
          <cell r="C56" t="str">
            <v>콘크리트부수기인력</v>
          </cell>
          <cell r="D56" t="str">
            <v>㎥</v>
          </cell>
          <cell r="F56">
            <v>6646.4</v>
          </cell>
          <cell r="H56">
            <v>132928</v>
          </cell>
          <cell r="J56">
            <v>0</v>
          </cell>
          <cell r="L56" t="str">
            <v>D0708-가-60</v>
          </cell>
        </row>
        <row r="57">
          <cell r="C57" t="str">
            <v>자갈부설3cm미만</v>
          </cell>
          <cell r="D57" t="str">
            <v>㎥</v>
          </cell>
          <cell r="F57">
            <v>0</v>
          </cell>
          <cell r="H57">
            <v>13868</v>
          </cell>
          <cell r="J57">
            <v>0</v>
          </cell>
          <cell r="L57" t="str">
            <v>D1201-가-01</v>
          </cell>
        </row>
        <row r="58">
          <cell r="C58" t="str">
            <v>자갈부설3cm이상</v>
          </cell>
          <cell r="D58" t="str">
            <v>㎥</v>
          </cell>
          <cell r="F58">
            <v>0</v>
          </cell>
          <cell r="H58">
            <v>9745</v>
          </cell>
          <cell r="J58">
            <v>0</v>
          </cell>
          <cell r="L58" t="str">
            <v>D1201-가-02</v>
          </cell>
        </row>
        <row r="59">
          <cell r="C59" t="str">
            <v>자갈부설5cm미만</v>
          </cell>
          <cell r="D59" t="str">
            <v>㎥</v>
          </cell>
          <cell r="F59">
            <v>0</v>
          </cell>
          <cell r="H59">
            <v>160378</v>
          </cell>
          <cell r="J59">
            <v>0</v>
          </cell>
          <cell r="L59" t="str">
            <v>D1201-가-03</v>
          </cell>
        </row>
        <row r="60">
          <cell r="C60" t="str">
            <v>자갈부설5cm이상</v>
          </cell>
          <cell r="D60" t="str">
            <v>㎥</v>
          </cell>
          <cell r="F60">
            <v>0</v>
          </cell>
          <cell r="H60">
            <v>4872</v>
          </cell>
          <cell r="J60">
            <v>0</v>
          </cell>
          <cell r="L60" t="str">
            <v>D1201-가-04</v>
          </cell>
        </row>
        <row r="61">
          <cell r="C61" t="str">
            <v>자갈섞인점토깔기3cm</v>
          </cell>
          <cell r="D61" t="str">
            <v>㎥</v>
          </cell>
          <cell r="F61">
            <v>0</v>
          </cell>
          <cell r="H61">
            <v>9370</v>
          </cell>
          <cell r="J61">
            <v>0</v>
          </cell>
          <cell r="L61" t="str">
            <v>D1202-가-03</v>
          </cell>
        </row>
        <row r="62">
          <cell r="C62" t="str">
            <v>자갈섞인점토깔기6cm</v>
          </cell>
          <cell r="D62" t="str">
            <v>㎥</v>
          </cell>
          <cell r="F62">
            <v>0</v>
          </cell>
          <cell r="H62">
            <v>7496</v>
          </cell>
          <cell r="J62">
            <v>0</v>
          </cell>
          <cell r="L62" t="str">
            <v>D1202-가-06</v>
          </cell>
        </row>
        <row r="63">
          <cell r="C63" t="str">
            <v>자갈섞인점토깔기9cm</v>
          </cell>
          <cell r="D63" t="str">
            <v>㎥</v>
          </cell>
          <cell r="F63">
            <v>0</v>
          </cell>
          <cell r="H63">
            <v>5622</v>
          </cell>
          <cell r="J63">
            <v>0</v>
          </cell>
          <cell r="L63" t="str">
            <v>D1202-가-09</v>
          </cell>
        </row>
        <row r="64">
          <cell r="C64" t="str">
            <v>부순돌깔기3cm</v>
          </cell>
          <cell r="D64" t="str">
            <v>㎥</v>
          </cell>
          <cell r="F64">
            <v>0</v>
          </cell>
          <cell r="H64">
            <v>13119</v>
          </cell>
          <cell r="J64">
            <v>0</v>
          </cell>
          <cell r="L64" t="str">
            <v>D1202-나-03</v>
          </cell>
        </row>
        <row r="65">
          <cell r="C65" t="str">
            <v>부순돌깔기6cm</v>
          </cell>
          <cell r="D65" t="str">
            <v>㎥</v>
          </cell>
          <cell r="F65">
            <v>0</v>
          </cell>
          <cell r="H65">
            <v>10495</v>
          </cell>
          <cell r="J65">
            <v>0</v>
          </cell>
          <cell r="L65" t="str">
            <v>D1202-나-06</v>
          </cell>
        </row>
        <row r="66">
          <cell r="C66" t="str">
            <v>부순돌깔기9cm</v>
          </cell>
          <cell r="D66" t="str">
            <v>㎥</v>
          </cell>
          <cell r="F66">
            <v>0</v>
          </cell>
          <cell r="H66">
            <v>7871</v>
          </cell>
          <cell r="J66">
            <v>0</v>
          </cell>
          <cell r="L66" t="str">
            <v>D1202-나-09</v>
          </cell>
        </row>
        <row r="67">
          <cell r="C67" t="str">
            <v>산흙및자갈깔기6cm</v>
          </cell>
          <cell r="D67" t="str">
            <v>㎥</v>
          </cell>
          <cell r="F67">
            <v>0</v>
          </cell>
          <cell r="H67">
            <v>14993</v>
          </cell>
          <cell r="J67">
            <v>0</v>
          </cell>
          <cell r="L67" t="str">
            <v>D1202-다-06</v>
          </cell>
        </row>
        <row r="68">
          <cell r="C68" t="str">
            <v>물다짐macadam기층t=10cm</v>
          </cell>
          <cell r="D68" t="str">
            <v>a</v>
          </cell>
          <cell r="F68">
            <v>0</v>
          </cell>
          <cell r="H68">
            <v>310096</v>
          </cell>
          <cell r="J68">
            <v>0</v>
          </cell>
          <cell r="L68" t="str">
            <v>D1203-가-10</v>
          </cell>
        </row>
        <row r="69">
          <cell r="C69" t="str">
            <v>물다짐macadam기층t=15cm</v>
          </cell>
          <cell r="D69" t="str">
            <v>a</v>
          </cell>
          <cell r="F69">
            <v>0</v>
          </cell>
          <cell r="H69">
            <v>456624</v>
          </cell>
          <cell r="J69">
            <v>0</v>
          </cell>
          <cell r="L69" t="str">
            <v>D1203-가-15</v>
          </cell>
        </row>
        <row r="70">
          <cell r="C70" t="str">
            <v>물다짐macadam기층t=20cm</v>
          </cell>
          <cell r="D70" t="str">
            <v>a</v>
          </cell>
          <cell r="F70">
            <v>0</v>
          </cell>
          <cell r="H70">
            <v>620193</v>
          </cell>
          <cell r="J70">
            <v>0</v>
          </cell>
          <cell r="L70" t="str">
            <v>D1203-가-20</v>
          </cell>
        </row>
        <row r="71">
          <cell r="C71" t="str">
            <v>침투식asp macadam표층t=6.3cm</v>
          </cell>
          <cell r="D71" t="str">
            <v>a</v>
          </cell>
          <cell r="F71">
            <v>0</v>
          </cell>
          <cell r="H71">
            <v>375979</v>
          </cell>
          <cell r="J71">
            <v>0</v>
          </cell>
          <cell r="L71" t="str">
            <v>D1204-가-01</v>
          </cell>
        </row>
        <row r="72">
          <cell r="C72" t="str">
            <v>보조기층공t=20cm, 인력</v>
          </cell>
          <cell r="D72" t="str">
            <v>a</v>
          </cell>
          <cell r="F72">
            <v>0</v>
          </cell>
          <cell r="H72">
            <v>160378</v>
          </cell>
          <cell r="J72">
            <v>0</v>
          </cell>
          <cell r="L72" t="str">
            <v>D1205-가-01</v>
          </cell>
        </row>
        <row r="73">
          <cell r="C73" t="str">
            <v>자갈기층공t=20cm, 인력</v>
          </cell>
          <cell r="D73" t="str">
            <v>a</v>
          </cell>
          <cell r="F73">
            <v>0</v>
          </cell>
          <cell r="H73">
            <v>194341</v>
          </cell>
          <cell r="J73">
            <v>0</v>
          </cell>
          <cell r="L73" t="str">
            <v>D1206-가-20</v>
          </cell>
        </row>
        <row r="74">
          <cell r="C74" t="str">
            <v>부순돌기층공t=15cm</v>
          </cell>
          <cell r="D74" t="str">
            <v>a</v>
          </cell>
          <cell r="F74">
            <v>0</v>
          </cell>
          <cell r="H74">
            <v>179348</v>
          </cell>
          <cell r="J74">
            <v>0</v>
          </cell>
          <cell r="L74" t="str">
            <v>D1207-가-15</v>
          </cell>
        </row>
        <row r="75">
          <cell r="C75" t="str">
            <v>고로슬래그기층공t=15cm</v>
          </cell>
          <cell r="D75" t="str">
            <v>a</v>
          </cell>
          <cell r="F75">
            <v>0</v>
          </cell>
          <cell r="H75">
            <v>179348</v>
          </cell>
          <cell r="J75">
            <v>0</v>
          </cell>
          <cell r="L75" t="str">
            <v>D1207-나-15</v>
          </cell>
        </row>
        <row r="76">
          <cell r="C76" t="str">
            <v>시멘트안정처리기층1:13, t=20cm</v>
          </cell>
          <cell r="D76" t="str">
            <v>a</v>
          </cell>
          <cell r="F76">
            <v>0</v>
          </cell>
          <cell r="H76">
            <v>899921</v>
          </cell>
          <cell r="J76">
            <v>0</v>
          </cell>
          <cell r="L76" t="str">
            <v>D1208-가-10</v>
          </cell>
        </row>
        <row r="77">
          <cell r="C77" t="str">
            <v>시멘트안정처리기층1:15, t=20cm</v>
          </cell>
          <cell r="D77" t="str">
            <v>a</v>
          </cell>
          <cell r="F77">
            <v>0</v>
          </cell>
          <cell r="H77">
            <v>899921</v>
          </cell>
          <cell r="J77">
            <v>0</v>
          </cell>
          <cell r="L77" t="str">
            <v>D1208-가-20</v>
          </cell>
        </row>
        <row r="78">
          <cell r="C78" t="str">
            <v>시멘트안정처리기층1:19, t=15cm</v>
          </cell>
          <cell r="D78" t="str">
            <v>a</v>
          </cell>
          <cell r="F78">
            <v>0</v>
          </cell>
          <cell r="H78">
            <v>634769</v>
          </cell>
          <cell r="J78">
            <v>0</v>
          </cell>
          <cell r="L78" t="str">
            <v>D1208-가-30</v>
          </cell>
        </row>
        <row r="79">
          <cell r="C79" t="str">
            <v>실코트</v>
          </cell>
          <cell r="D79" t="str">
            <v>a</v>
          </cell>
          <cell r="F79">
            <v>0</v>
          </cell>
          <cell r="H79">
            <v>52596</v>
          </cell>
          <cell r="J79">
            <v>0</v>
          </cell>
          <cell r="L79" t="str">
            <v>D1209-가-10</v>
          </cell>
        </row>
        <row r="80">
          <cell r="C80" t="str">
            <v>아스팔트포장표층 t=5cm</v>
          </cell>
          <cell r="D80" t="str">
            <v>a</v>
          </cell>
          <cell r="F80">
            <v>17786</v>
          </cell>
          <cell r="H80">
            <v>34500</v>
          </cell>
          <cell r="J80">
            <v>13599</v>
          </cell>
          <cell r="L80" t="str">
            <v>D1250-표-05</v>
          </cell>
        </row>
        <row r="81">
          <cell r="C81" t="str">
            <v>아스팔트포장중층 t=10cm</v>
          </cell>
          <cell r="D81" t="str">
            <v>a</v>
          </cell>
          <cell r="F81">
            <v>38524</v>
          </cell>
          <cell r="H81">
            <v>40895</v>
          </cell>
          <cell r="J81">
            <v>16676</v>
          </cell>
          <cell r="L81" t="str">
            <v>D1250-중-10</v>
          </cell>
        </row>
        <row r="82">
          <cell r="C82" t="str">
            <v>보조기층부설및다짐t=20cm</v>
          </cell>
          <cell r="D82" t="str">
            <v>a</v>
          </cell>
          <cell r="F82">
            <v>8323</v>
          </cell>
          <cell r="H82">
            <v>16546</v>
          </cell>
          <cell r="J82">
            <v>13282</v>
          </cell>
          <cell r="L82" t="str">
            <v>D1250-보-20</v>
          </cell>
        </row>
        <row r="83">
          <cell r="C83" t="str">
            <v>선택층부설및다짐t=30cm</v>
          </cell>
          <cell r="D83" t="str">
            <v>a</v>
          </cell>
          <cell r="F83">
            <v>13920</v>
          </cell>
          <cell r="H83">
            <v>27784</v>
          </cell>
          <cell r="J83">
            <v>20675</v>
          </cell>
          <cell r="L83" t="str">
            <v>D1250-선-30</v>
          </cell>
        </row>
        <row r="84">
          <cell r="C84" t="str">
            <v>소규모아스팔트포장굴착복구</v>
          </cell>
          <cell r="D84" t="str">
            <v>a</v>
          </cell>
          <cell r="F84" t="e">
            <v>#N/A</v>
          </cell>
          <cell r="H84" t="e">
            <v>#N/A</v>
          </cell>
          <cell r="J84" t="e">
            <v>#N/A</v>
          </cell>
          <cell r="L84" t="str">
            <v>D1210-가-00</v>
          </cell>
        </row>
        <row r="85">
          <cell r="C85" t="str">
            <v>소규모아스팔트포장표층 t=5cm,인력</v>
          </cell>
          <cell r="D85" t="str">
            <v>a</v>
          </cell>
          <cell r="F85" t="e">
            <v>#N/A</v>
          </cell>
          <cell r="H85" t="e">
            <v>#N/A</v>
          </cell>
          <cell r="J85" t="e">
            <v>#N/A</v>
          </cell>
          <cell r="L85" t="str">
            <v>D1210-가-10</v>
          </cell>
        </row>
        <row r="86">
          <cell r="C86" t="str">
            <v>소규모아스팔트포장중층 t=7.5cm,인력</v>
          </cell>
          <cell r="D86" t="str">
            <v>a</v>
          </cell>
          <cell r="F86" t="e">
            <v>#N/A</v>
          </cell>
          <cell r="H86" t="e">
            <v>#N/A</v>
          </cell>
          <cell r="J86" t="e">
            <v>#N/A</v>
          </cell>
          <cell r="L86" t="str">
            <v>D1210-가-20</v>
          </cell>
        </row>
        <row r="87">
          <cell r="C87" t="str">
            <v>소규모아스팔트포장과속방지턱</v>
          </cell>
          <cell r="D87" t="str">
            <v>a</v>
          </cell>
          <cell r="F87" t="e">
            <v>#N/A</v>
          </cell>
          <cell r="H87" t="e">
            <v>#N/A</v>
          </cell>
          <cell r="J87" t="e">
            <v>#N/A</v>
          </cell>
          <cell r="L87" t="str">
            <v>D1210-가-30</v>
          </cell>
        </row>
        <row r="88">
          <cell r="C88" t="str">
            <v>아스팔트포장(표층)스프레이어400ℓ</v>
          </cell>
          <cell r="D88" t="str">
            <v>a</v>
          </cell>
          <cell r="F88" t="e">
            <v>#N/A</v>
          </cell>
          <cell r="H88" t="e">
            <v>#N/A</v>
          </cell>
          <cell r="J88" t="e">
            <v>#N/A</v>
          </cell>
          <cell r="L88" t="str">
            <v>D1210-가-40</v>
          </cell>
        </row>
        <row r="89">
          <cell r="C89" t="str">
            <v>아스팔트포장(중층)스프레이어400ℓ</v>
          </cell>
          <cell r="D89" t="str">
            <v>a</v>
          </cell>
          <cell r="F89" t="e">
            <v>#N/A</v>
          </cell>
          <cell r="H89" t="e">
            <v>#N/A</v>
          </cell>
          <cell r="J89" t="e">
            <v>#N/A</v>
          </cell>
          <cell r="L89" t="str">
            <v>D1210-가-50</v>
          </cell>
        </row>
        <row r="90">
          <cell r="C90" t="str">
            <v>아스팔트택코팅</v>
          </cell>
          <cell r="D90" t="str">
            <v>a</v>
          </cell>
          <cell r="F90">
            <v>11427</v>
          </cell>
          <cell r="H90">
            <v>1889</v>
          </cell>
          <cell r="J90">
            <v>14</v>
          </cell>
          <cell r="L90" t="str">
            <v>D1211-2-10</v>
          </cell>
        </row>
        <row r="91">
          <cell r="C91" t="str">
            <v>아스팔트프라임코팅</v>
          </cell>
          <cell r="D91" t="str">
            <v>a</v>
          </cell>
          <cell r="F91">
            <v>30050</v>
          </cell>
          <cell r="H91">
            <v>3519</v>
          </cell>
          <cell r="J91">
            <v>27</v>
          </cell>
          <cell r="L91" t="str">
            <v>D1211-2-20</v>
          </cell>
        </row>
        <row r="92">
          <cell r="C92" t="str">
            <v>모래부설t=3cm</v>
          </cell>
          <cell r="D92" t="str">
            <v>㎡</v>
          </cell>
          <cell r="F92">
            <v>0</v>
          </cell>
          <cell r="H92">
            <v>562</v>
          </cell>
          <cell r="J92">
            <v>0</v>
          </cell>
          <cell r="L92" t="str">
            <v>D1216-2-53</v>
          </cell>
        </row>
        <row r="93">
          <cell r="C93" t="str">
            <v>모래부설t=6cm</v>
          </cell>
          <cell r="D93" t="str">
            <v>㎡</v>
          </cell>
          <cell r="F93">
            <v>0</v>
          </cell>
          <cell r="H93">
            <v>899</v>
          </cell>
          <cell r="J93">
            <v>0</v>
          </cell>
          <cell r="L93" t="str">
            <v>D1216-2-56</v>
          </cell>
        </row>
        <row r="94">
          <cell r="C94" t="str">
            <v>콘크리트포장절단</v>
          </cell>
          <cell r="D94" t="str">
            <v>m</v>
          </cell>
          <cell r="F94">
            <v>818</v>
          </cell>
          <cell r="H94">
            <v>639</v>
          </cell>
          <cell r="J94">
            <v>55</v>
          </cell>
          <cell r="L94" t="str">
            <v>D1218-가-10</v>
          </cell>
        </row>
        <row r="95">
          <cell r="C95" t="str">
            <v>아스팔트포장절단</v>
          </cell>
          <cell r="D95" t="str">
            <v>m</v>
          </cell>
          <cell r="F95">
            <v>743</v>
          </cell>
          <cell r="H95">
            <v>609</v>
          </cell>
          <cell r="J95">
            <v>54</v>
          </cell>
          <cell r="L95" t="str">
            <v>D1218-가-20</v>
          </cell>
        </row>
        <row r="96">
          <cell r="C96" t="str">
            <v>신축이음</v>
          </cell>
          <cell r="D96" t="str">
            <v>m</v>
          </cell>
          <cell r="F96">
            <v>9968</v>
          </cell>
          <cell r="H96">
            <v>44088</v>
          </cell>
          <cell r="J96">
            <v>1322.6</v>
          </cell>
          <cell r="L96" t="str">
            <v>D1218-나-10</v>
          </cell>
        </row>
        <row r="97">
          <cell r="C97" t="str">
            <v>보도블럭걷기</v>
          </cell>
          <cell r="D97" t="str">
            <v>a</v>
          </cell>
          <cell r="F97">
            <v>0</v>
          </cell>
          <cell r="H97">
            <v>131190</v>
          </cell>
          <cell r="J97">
            <v>0</v>
          </cell>
          <cell r="L97" t="str">
            <v>D1220-가-20</v>
          </cell>
        </row>
        <row r="98">
          <cell r="C98" t="str">
            <v>소형고압블럭포장</v>
          </cell>
          <cell r="D98" t="str">
            <v>a</v>
          </cell>
          <cell r="F98">
            <v>25338</v>
          </cell>
          <cell r="H98">
            <v>506762</v>
          </cell>
          <cell r="J98">
            <v>0</v>
          </cell>
          <cell r="L98" t="str">
            <v>D1221-나-10</v>
          </cell>
        </row>
        <row r="99">
          <cell r="C99" t="str">
            <v>보차도경계석설치화강암</v>
          </cell>
          <cell r="D99" t="str">
            <v>m</v>
          </cell>
          <cell r="F99">
            <v>0</v>
          </cell>
          <cell r="H99">
            <v>15330</v>
          </cell>
          <cell r="J99">
            <v>0</v>
          </cell>
          <cell r="L99" t="str">
            <v>D1222-가-00</v>
          </cell>
        </row>
        <row r="100">
          <cell r="C100" t="str">
            <v>보차도경계블럭설치재활용</v>
          </cell>
          <cell r="D100" t="str">
            <v>m</v>
          </cell>
          <cell r="F100">
            <v>0</v>
          </cell>
          <cell r="H100">
            <v>6881</v>
          </cell>
          <cell r="J100">
            <v>0</v>
          </cell>
          <cell r="L100" t="str">
            <v>D1223-가-10</v>
          </cell>
        </row>
        <row r="101">
          <cell r="C101" t="str">
            <v>보차도경계블럭설치보차B형</v>
          </cell>
          <cell r="D101" t="str">
            <v>m</v>
          </cell>
          <cell r="F101">
            <v>0</v>
          </cell>
          <cell r="H101">
            <v>10069</v>
          </cell>
          <cell r="J101">
            <v>0</v>
          </cell>
          <cell r="L101" t="str">
            <v>D1223-나-10</v>
          </cell>
        </row>
        <row r="102">
          <cell r="C102" t="str">
            <v>도로경계블럭설치con'c SA형</v>
          </cell>
          <cell r="D102" t="str">
            <v>m</v>
          </cell>
          <cell r="F102">
            <v>0</v>
          </cell>
          <cell r="H102">
            <v>6587</v>
          </cell>
          <cell r="J102">
            <v>0</v>
          </cell>
          <cell r="L102" t="str">
            <v>D1224-SA-00</v>
          </cell>
        </row>
        <row r="103">
          <cell r="C103" t="str">
            <v>L형측구설치경계석포함</v>
          </cell>
          <cell r="D103" t="str">
            <v>m</v>
          </cell>
          <cell r="F103">
            <v>288</v>
          </cell>
          <cell r="H103">
            <v>7518</v>
          </cell>
          <cell r="J103">
            <v>0</v>
          </cell>
          <cell r="L103" t="str">
            <v>D구-측구-00</v>
          </cell>
        </row>
        <row r="104">
          <cell r="C104" t="str">
            <v>L형측구설치B=580mm</v>
          </cell>
          <cell r="D104" t="str">
            <v>m</v>
          </cell>
          <cell r="F104">
            <v>288</v>
          </cell>
          <cell r="H104">
            <v>4329</v>
          </cell>
          <cell r="J104">
            <v>0</v>
          </cell>
          <cell r="L104" t="str">
            <v>D구-측구-58</v>
          </cell>
        </row>
        <row r="105">
          <cell r="C105" t="str">
            <v>차단하수도인상H=5cm</v>
          </cell>
          <cell r="D105" t="str">
            <v>m</v>
          </cell>
          <cell r="F105">
            <v>1684</v>
          </cell>
          <cell r="H105">
            <v>9416</v>
          </cell>
          <cell r="J105">
            <v>108</v>
          </cell>
          <cell r="L105" t="str">
            <v>D구-차단-50</v>
          </cell>
        </row>
        <row r="106">
          <cell r="C106" t="str">
            <v>아스팔트포장파괴인력</v>
          </cell>
          <cell r="D106" t="str">
            <v>㎥</v>
          </cell>
          <cell r="F106">
            <v>3969</v>
          </cell>
          <cell r="H106">
            <v>79392</v>
          </cell>
          <cell r="J106">
            <v>0</v>
          </cell>
          <cell r="L106" t="str">
            <v>D1225-나-01</v>
          </cell>
        </row>
        <row r="107">
          <cell r="C107" t="str">
            <v>콘크리트포장파괴인력</v>
          </cell>
          <cell r="D107" t="str">
            <v>㎥</v>
          </cell>
          <cell r="F107">
            <v>4700</v>
          </cell>
          <cell r="H107">
            <v>94017</v>
          </cell>
          <cell r="J107">
            <v>0</v>
          </cell>
          <cell r="L107" t="str">
            <v>D1225-나-02</v>
          </cell>
        </row>
        <row r="108">
          <cell r="C108" t="str">
            <v>차선도색(백색)용착성도료형수동식</v>
          </cell>
          <cell r="D108" t="str">
            <v>㎡</v>
          </cell>
          <cell r="F108">
            <v>5589</v>
          </cell>
          <cell r="H108">
            <v>1450</v>
          </cell>
          <cell r="J108">
            <v>6</v>
          </cell>
          <cell r="L108" t="str">
            <v>D1226-라-01</v>
          </cell>
        </row>
        <row r="109">
          <cell r="C109" t="str">
            <v>차선도색(황색)용착성도료형수동식</v>
          </cell>
          <cell r="D109" t="str">
            <v>㎡</v>
          </cell>
          <cell r="F109">
            <v>5816</v>
          </cell>
          <cell r="H109">
            <v>1450</v>
          </cell>
          <cell r="J109">
            <v>6</v>
          </cell>
          <cell r="L109" t="str">
            <v>D1226-라-02</v>
          </cell>
        </row>
        <row r="110">
          <cell r="C110" t="str">
            <v>표지병설치DH20-A(앵커형)</v>
          </cell>
          <cell r="D110" t="str">
            <v>개소</v>
          </cell>
          <cell r="F110">
            <v>17490</v>
          </cell>
          <cell r="H110">
            <v>1946</v>
          </cell>
          <cell r="J110">
            <v>10</v>
          </cell>
          <cell r="L110" t="str">
            <v>D1228-다-61</v>
          </cell>
        </row>
        <row r="111">
          <cell r="C111" t="str">
            <v>석재타일붙임압착,바닥,t=15mm,정사각형(150mm)</v>
          </cell>
          <cell r="D111" t="str">
            <v>㎡</v>
          </cell>
          <cell r="F111">
            <v>0</v>
          </cell>
          <cell r="H111">
            <v>15652</v>
          </cell>
          <cell r="J111">
            <v>469.5</v>
          </cell>
          <cell r="L111" t="str">
            <v>D2504-15-15</v>
          </cell>
        </row>
        <row r="112">
          <cell r="C112" t="str">
            <v>계단논슬립콘크리트계단</v>
          </cell>
          <cell r="D112" t="str">
            <v>m</v>
          </cell>
          <cell r="F112">
            <v>0</v>
          </cell>
          <cell r="H112">
            <v>5918</v>
          </cell>
          <cell r="J112">
            <v>0</v>
          </cell>
          <cell r="L112" t="str">
            <v>D2901-나-10</v>
          </cell>
        </row>
        <row r="113">
          <cell r="C113" t="str">
            <v>흄관접합및부설(Φ300)인력</v>
          </cell>
          <cell r="D113" t="str">
            <v>m</v>
          </cell>
          <cell r="F113">
            <v>0</v>
          </cell>
          <cell r="H113">
            <v>18020</v>
          </cell>
          <cell r="J113">
            <v>0</v>
          </cell>
          <cell r="L113" t="str">
            <v>D1941</v>
          </cell>
        </row>
        <row r="114">
          <cell r="C114" t="str">
            <v>흄관접합및부설(Φ300)BH0.4</v>
          </cell>
          <cell r="D114" t="str">
            <v>m</v>
          </cell>
          <cell r="F114">
            <v>926</v>
          </cell>
          <cell r="H114">
            <v>10583</v>
          </cell>
          <cell r="J114">
            <v>1531</v>
          </cell>
          <cell r="L114" t="str">
            <v>D1945</v>
          </cell>
        </row>
        <row r="115">
          <cell r="C115" t="str">
            <v>흄관접합및부설(Φ400)BH0.4</v>
          </cell>
          <cell r="D115" t="str">
            <v>m</v>
          </cell>
          <cell r="F115">
            <v>1190</v>
          </cell>
          <cell r="H115">
            <v>14017</v>
          </cell>
          <cell r="J115">
            <v>1968</v>
          </cell>
          <cell r="L115" t="str">
            <v>D1950</v>
          </cell>
        </row>
        <row r="116">
          <cell r="C116" t="str">
            <v>흄관접합및부설(Φ450)인력</v>
          </cell>
          <cell r="D116" t="str">
            <v>m</v>
          </cell>
          <cell r="F116">
            <v>0</v>
          </cell>
          <cell r="H116">
            <v>34780</v>
          </cell>
          <cell r="J116">
            <v>0</v>
          </cell>
          <cell r="L116" t="str">
            <v>D1955</v>
          </cell>
        </row>
        <row r="117">
          <cell r="C117" t="str">
            <v>흄관접합및부설(Φ450)BH0.4</v>
          </cell>
          <cell r="D117" t="str">
            <v>m</v>
          </cell>
          <cell r="F117">
            <v>1323</v>
          </cell>
          <cell r="H117">
            <v>16822</v>
          </cell>
          <cell r="J117">
            <v>2187</v>
          </cell>
          <cell r="L117" t="str">
            <v>D1960</v>
          </cell>
        </row>
        <row r="118">
          <cell r="C118" t="str">
            <v>흄관접합및부설(Φ450)BH0.7</v>
          </cell>
          <cell r="D118" t="str">
            <v>m</v>
          </cell>
          <cell r="F118">
            <v>1543</v>
          </cell>
          <cell r="H118">
            <v>16822</v>
          </cell>
          <cell r="J118">
            <v>3330</v>
          </cell>
          <cell r="L118" t="str">
            <v>D1962</v>
          </cell>
        </row>
        <row r="119">
          <cell r="C119" t="str">
            <v>흄관접합및부설(Φ600)BH0.4</v>
          </cell>
          <cell r="D119" t="str">
            <v>m</v>
          </cell>
          <cell r="F119">
            <v>1799</v>
          </cell>
          <cell r="H119">
            <v>31504</v>
          </cell>
          <cell r="J119">
            <v>2975</v>
          </cell>
          <cell r="L119" t="str">
            <v>D1965</v>
          </cell>
        </row>
        <row r="120">
          <cell r="C120" t="str">
            <v>흄관접합및부설(Φ600)BH0.7</v>
          </cell>
          <cell r="D120" t="str">
            <v>m</v>
          </cell>
          <cell r="F120">
            <v>2099</v>
          </cell>
          <cell r="H120">
            <v>31504</v>
          </cell>
          <cell r="J120">
            <v>4529</v>
          </cell>
          <cell r="L120" t="str">
            <v>D1967</v>
          </cell>
        </row>
        <row r="121">
          <cell r="C121" t="str">
            <v>흄관접합및부설(Φ700)BH0.7</v>
          </cell>
          <cell r="D121" t="str">
            <v>m</v>
          </cell>
          <cell r="F121">
            <v>2469</v>
          </cell>
          <cell r="H121">
            <v>40201</v>
          </cell>
          <cell r="J121">
            <v>5329</v>
          </cell>
          <cell r="L121" t="str">
            <v>D1968</v>
          </cell>
        </row>
        <row r="122">
          <cell r="C122" t="str">
            <v>흄관접합및부설(Φ800)크레인 10ton</v>
          </cell>
          <cell r="D122" t="str">
            <v>m</v>
          </cell>
          <cell r="F122">
            <v>1401</v>
          </cell>
          <cell r="H122">
            <v>50923</v>
          </cell>
          <cell r="J122">
            <v>7635</v>
          </cell>
          <cell r="L122" t="str">
            <v>D1970</v>
          </cell>
        </row>
        <row r="123">
          <cell r="C123" t="str">
            <v>흄관접합및부설(Φ1000)BH0.4</v>
          </cell>
          <cell r="D123" t="str">
            <v>m</v>
          </cell>
          <cell r="F123">
            <v>3042</v>
          </cell>
          <cell r="H123">
            <v>69298</v>
          </cell>
          <cell r="J123">
            <v>5031</v>
          </cell>
          <cell r="L123" t="str">
            <v>D1974</v>
          </cell>
        </row>
        <row r="124">
          <cell r="C124" t="str">
            <v>흄관접합및부설(Φ1000)BH0.7</v>
          </cell>
          <cell r="D124" t="str">
            <v>m</v>
          </cell>
          <cell r="F124">
            <v>3549</v>
          </cell>
          <cell r="H124">
            <v>69298</v>
          </cell>
          <cell r="J124">
            <v>7660</v>
          </cell>
          <cell r="L124" t="str">
            <v>D1975</v>
          </cell>
        </row>
        <row r="125">
          <cell r="C125" t="str">
            <v>흄관접합및부설(Φ1200)BH0.7</v>
          </cell>
          <cell r="D125" t="str">
            <v>m</v>
          </cell>
          <cell r="F125">
            <v>4259</v>
          </cell>
          <cell r="H125">
            <v>100877</v>
          </cell>
          <cell r="J125">
            <v>9193</v>
          </cell>
          <cell r="L125" t="str">
            <v>D1976</v>
          </cell>
        </row>
        <row r="126">
          <cell r="C126" t="str">
            <v>배수로설치(Φ500)BH0.4</v>
          </cell>
          <cell r="D126" t="str">
            <v>m</v>
          </cell>
          <cell r="F126">
            <v>1534</v>
          </cell>
          <cell r="H126">
            <v>20116</v>
          </cell>
          <cell r="J126">
            <v>2537</v>
          </cell>
          <cell r="L126" t="str">
            <v>D1990</v>
          </cell>
        </row>
        <row r="127">
          <cell r="C127" t="str">
            <v>배수로설치(Φ700)BH0.4</v>
          </cell>
          <cell r="D127" t="str">
            <v>m</v>
          </cell>
          <cell r="F127">
            <v>2116</v>
          </cell>
          <cell r="H127">
            <v>33103</v>
          </cell>
          <cell r="J127">
            <v>3500</v>
          </cell>
          <cell r="L127" t="str">
            <v>D1995</v>
          </cell>
        </row>
        <row r="128">
          <cell r="C128" t="str">
            <v>하수관준설흡입식</v>
          </cell>
          <cell r="D128" t="str">
            <v>㎥</v>
          </cell>
          <cell r="F128">
            <v>5963</v>
          </cell>
          <cell r="H128">
            <v>31350</v>
          </cell>
          <cell r="J128">
            <v>20314</v>
          </cell>
          <cell r="L128" t="str">
            <v>D2102</v>
          </cell>
        </row>
        <row r="129">
          <cell r="C129" t="str">
            <v>하수관수밀시험Φ300</v>
          </cell>
          <cell r="D129" t="str">
            <v>개소</v>
          </cell>
          <cell r="F129">
            <v>7180</v>
          </cell>
          <cell r="H129">
            <v>65867</v>
          </cell>
          <cell r="J129">
            <v>6002</v>
          </cell>
          <cell r="L129" t="str">
            <v>D2104-300</v>
          </cell>
        </row>
        <row r="130">
          <cell r="C130" t="str">
            <v>하수관수밀시험Φ350</v>
          </cell>
          <cell r="D130" t="str">
            <v>개소</v>
          </cell>
          <cell r="F130">
            <v>8304</v>
          </cell>
          <cell r="H130">
            <v>71798</v>
          </cell>
          <cell r="J130">
            <v>6951</v>
          </cell>
          <cell r="L130" t="str">
            <v>D2104-350</v>
          </cell>
        </row>
        <row r="131">
          <cell r="C131" t="str">
            <v>하수관수밀시험Φ400</v>
          </cell>
          <cell r="D131" t="str">
            <v>개소</v>
          </cell>
          <cell r="F131">
            <v>9606</v>
          </cell>
          <cell r="H131">
            <v>78533</v>
          </cell>
          <cell r="J131">
            <v>8047</v>
          </cell>
          <cell r="L131" t="str">
            <v>D2104-400</v>
          </cell>
        </row>
        <row r="132">
          <cell r="C132" t="str">
            <v>하수관수밀시험Φ450</v>
          </cell>
          <cell r="D132" t="str">
            <v>개소</v>
          </cell>
          <cell r="F132">
            <v>10940</v>
          </cell>
          <cell r="H132">
            <v>85257</v>
          </cell>
          <cell r="J132">
            <v>9191</v>
          </cell>
          <cell r="L132" t="str">
            <v>D2104-450</v>
          </cell>
        </row>
        <row r="133">
          <cell r="C133" t="str">
            <v>하수관수밀시험Φ500</v>
          </cell>
          <cell r="D133" t="str">
            <v>개소</v>
          </cell>
          <cell r="F133">
            <v>12451</v>
          </cell>
          <cell r="H133">
            <v>91928</v>
          </cell>
          <cell r="J133">
            <v>10455</v>
          </cell>
          <cell r="L133" t="str">
            <v>D2104-500</v>
          </cell>
        </row>
        <row r="134">
          <cell r="C134" t="str">
            <v>하수관수밀시험Φ600</v>
          </cell>
          <cell r="D134" t="str">
            <v>개소</v>
          </cell>
          <cell r="F134">
            <v>15852</v>
          </cell>
          <cell r="H134">
            <v>106997</v>
          </cell>
          <cell r="J134">
            <v>13321</v>
          </cell>
          <cell r="L134" t="str">
            <v>D2104-600</v>
          </cell>
        </row>
        <row r="135">
          <cell r="C135" t="str">
            <v>하수관수밀시험Φ700</v>
          </cell>
          <cell r="D135" t="str">
            <v>개소</v>
          </cell>
          <cell r="F135">
            <v>19756</v>
          </cell>
          <cell r="H135">
            <v>122668</v>
          </cell>
          <cell r="J135">
            <v>16587</v>
          </cell>
          <cell r="L135" t="str">
            <v>D2104-700</v>
          </cell>
        </row>
        <row r="136">
          <cell r="C136" t="str">
            <v>하수관수밀시험Φ800</v>
          </cell>
          <cell r="D136" t="str">
            <v>개소</v>
          </cell>
          <cell r="F136">
            <v>24173</v>
          </cell>
          <cell r="H136">
            <v>139756</v>
          </cell>
          <cell r="J136">
            <v>20282</v>
          </cell>
          <cell r="L136" t="str">
            <v>D2104-800</v>
          </cell>
        </row>
        <row r="137">
          <cell r="C137" t="str">
            <v>CCTV조사신설</v>
          </cell>
          <cell r="D137" t="str">
            <v>m</v>
          </cell>
          <cell r="F137">
            <v>47</v>
          </cell>
          <cell r="H137">
            <v>1143</v>
          </cell>
          <cell r="J137">
            <v>93</v>
          </cell>
          <cell r="L137" t="str">
            <v>D2150</v>
          </cell>
        </row>
        <row r="138">
          <cell r="C138" t="str">
            <v>CCTV조사기존</v>
          </cell>
          <cell r="D138" t="str">
            <v>m</v>
          </cell>
          <cell r="F138">
            <v>70</v>
          </cell>
          <cell r="H138">
            <v>1714</v>
          </cell>
          <cell r="J138">
            <v>140</v>
          </cell>
          <cell r="L138" t="str">
            <v>D2155</v>
          </cell>
        </row>
        <row r="139">
          <cell r="C139" t="str">
            <v>CCTV보고서작성</v>
          </cell>
          <cell r="D139" t="str">
            <v>식</v>
          </cell>
          <cell r="F139">
            <v>1617</v>
          </cell>
          <cell r="H139">
            <v>135238</v>
          </cell>
          <cell r="J139">
            <v>13128</v>
          </cell>
          <cell r="L139" t="str">
            <v>D2157</v>
          </cell>
        </row>
        <row r="140">
          <cell r="C140" t="str">
            <v>하수관천공및접합Φ450-Φ300</v>
          </cell>
          <cell r="D140" t="str">
            <v>개소</v>
          </cell>
          <cell r="F140">
            <v>394</v>
          </cell>
          <cell r="H140">
            <v>8493</v>
          </cell>
          <cell r="J140">
            <v>16</v>
          </cell>
          <cell r="L140" t="str">
            <v>D2164</v>
          </cell>
        </row>
        <row r="141">
          <cell r="C141" t="str">
            <v>하수관천공및접합Φ600-Φ300</v>
          </cell>
          <cell r="D141" t="str">
            <v>개소</v>
          </cell>
          <cell r="F141">
            <v>439</v>
          </cell>
          <cell r="H141">
            <v>9753</v>
          </cell>
          <cell r="J141">
            <v>20</v>
          </cell>
          <cell r="L141" t="str">
            <v>D2165</v>
          </cell>
        </row>
        <row r="142">
          <cell r="C142" t="str">
            <v>하수관비굴착부분보수FRP-Φ250</v>
          </cell>
          <cell r="D142" t="str">
            <v>개소</v>
          </cell>
          <cell r="F142">
            <v>176721</v>
          </cell>
          <cell r="H142">
            <v>117297</v>
          </cell>
          <cell r="J142">
            <v>128261</v>
          </cell>
          <cell r="L142" t="str">
            <v>D2180</v>
          </cell>
        </row>
        <row r="143">
          <cell r="C143" t="str">
            <v>하수관비굴착부분보수FRP-Φ300</v>
          </cell>
          <cell r="D143" t="str">
            <v>개소</v>
          </cell>
          <cell r="F143">
            <v>102276</v>
          </cell>
          <cell r="H143">
            <v>117297</v>
          </cell>
          <cell r="J143">
            <v>134597</v>
          </cell>
          <cell r="L143" t="str">
            <v>D2181</v>
          </cell>
        </row>
        <row r="144">
          <cell r="C144" t="str">
            <v>하수관비굴착부분보수FRP-Φ450</v>
          </cell>
          <cell r="D144" t="str">
            <v>개소</v>
          </cell>
          <cell r="F144">
            <v>168008</v>
          </cell>
          <cell r="H144">
            <v>145905</v>
          </cell>
          <cell r="J144">
            <v>169056</v>
          </cell>
          <cell r="L144" t="str">
            <v>D2182</v>
          </cell>
        </row>
        <row r="145">
          <cell r="C145" t="str">
            <v>하수관비굴착부분보수FRP-Φ500</v>
          </cell>
          <cell r="D145" t="str">
            <v>개소</v>
          </cell>
          <cell r="F145">
            <v>173716</v>
          </cell>
          <cell r="H145">
            <v>193254</v>
          </cell>
          <cell r="J145">
            <v>220548</v>
          </cell>
          <cell r="L145" t="str">
            <v>D2183</v>
          </cell>
        </row>
        <row r="146">
          <cell r="C146" t="str">
            <v>하수관비굴착부분보수FRP-Φ600</v>
          </cell>
          <cell r="D146" t="str">
            <v>개소</v>
          </cell>
          <cell r="F146">
            <v>173716</v>
          </cell>
          <cell r="H146">
            <v>193254</v>
          </cell>
          <cell r="J146">
            <v>233229</v>
          </cell>
          <cell r="L146" t="str">
            <v>D2184</v>
          </cell>
        </row>
        <row r="147">
          <cell r="C147" t="str">
            <v>하수관비굴착부분보수SNAPLOCK-Φ250</v>
          </cell>
          <cell r="D147" t="str">
            <v>개소</v>
          </cell>
          <cell r="F147">
            <v>116556</v>
          </cell>
          <cell r="H147">
            <v>117297</v>
          </cell>
          <cell r="J147">
            <v>128261</v>
          </cell>
          <cell r="L147" t="str">
            <v>D2187</v>
          </cell>
        </row>
        <row r="148">
          <cell r="C148" t="str">
            <v>하수관비굴착부분보수SNAPLOCK-Φ300</v>
          </cell>
          <cell r="D148" t="str">
            <v>개소</v>
          </cell>
          <cell r="F148">
            <v>127056</v>
          </cell>
          <cell r="H148">
            <v>117297</v>
          </cell>
          <cell r="J148">
            <v>128261</v>
          </cell>
          <cell r="L148" t="str">
            <v>D2188</v>
          </cell>
        </row>
        <row r="149">
          <cell r="C149" t="str">
            <v>하수관비굴착부분보수SNAPLOCK-Φ450</v>
          </cell>
          <cell r="D149" t="str">
            <v>개소</v>
          </cell>
          <cell r="F149">
            <v>196095</v>
          </cell>
          <cell r="H149">
            <v>145905</v>
          </cell>
          <cell r="J149">
            <v>169056</v>
          </cell>
          <cell r="L149" t="str">
            <v>D2189</v>
          </cell>
        </row>
        <row r="150">
          <cell r="C150" t="str">
            <v>하수관비굴착부분보수SNAPLOCK-Φ500</v>
          </cell>
          <cell r="D150" t="str">
            <v>개소</v>
          </cell>
          <cell r="F150">
            <v>205111</v>
          </cell>
          <cell r="H150">
            <v>193254</v>
          </cell>
          <cell r="J150">
            <v>220548</v>
          </cell>
          <cell r="L150" t="str">
            <v>D2190</v>
          </cell>
        </row>
        <row r="151">
          <cell r="C151" t="str">
            <v>하수관비굴착부분보수SNAPLOCK-Φ600</v>
          </cell>
          <cell r="D151" t="str">
            <v>개소</v>
          </cell>
          <cell r="F151">
            <v>0</v>
          </cell>
          <cell r="H151">
            <v>0</v>
          </cell>
          <cell r="J151">
            <v>0</v>
          </cell>
          <cell r="L151" t="str">
            <v>D2191</v>
          </cell>
        </row>
        <row r="152">
          <cell r="C152" t="str">
            <v>하수관비굴착부분보수SNAPLOCK-Φ700</v>
          </cell>
          <cell r="D152" t="str">
            <v>개소</v>
          </cell>
          <cell r="F152">
            <v>0</v>
          </cell>
          <cell r="H152">
            <v>0</v>
          </cell>
          <cell r="J152">
            <v>0</v>
          </cell>
          <cell r="L152" t="str">
            <v>D2192</v>
          </cell>
        </row>
        <row r="153">
          <cell r="C153" t="str">
            <v>하수관비굴착부분보수SNAPLOCK-Φ800</v>
          </cell>
          <cell r="D153" t="str">
            <v>개소</v>
          </cell>
          <cell r="F153">
            <v>110000</v>
          </cell>
          <cell r="H153">
            <v>0</v>
          </cell>
          <cell r="J153">
            <v>0</v>
          </cell>
          <cell r="L153" t="str">
            <v>D2193</v>
          </cell>
        </row>
        <row r="154">
          <cell r="C154" t="str">
            <v>잡철물제작설치(보통)</v>
          </cell>
          <cell r="D154" t="str">
            <v>TON</v>
          </cell>
          <cell r="F154">
            <v>2201196</v>
          </cell>
          <cell r="H154">
            <v>2444127.6</v>
          </cell>
          <cell r="J154">
            <v>84320.62</v>
          </cell>
          <cell r="L154" t="str">
            <v>D2960</v>
          </cell>
        </row>
        <row r="155">
          <cell r="C155" t="str">
            <v>잡철물제작설치(복잡)</v>
          </cell>
          <cell r="D155" t="str">
            <v>TON</v>
          </cell>
          <cell r="F155">
            <v>2568062</v>
          </cell>
          <cell r="H155">
            <v>2851482.2</v>
          </cell>
          <cell r="J155">
            <v>98374.06</v>
          </cell>
          <cell r="L155" t="str">
            <v>D2961</v>
          </cell>
        </row>
        <row r="156">
          <cell r="C156" t="str">
            <v>옹벽설치L형,수평,H=1.5</v>
          </cell>
          <cell r="D156" t="str">
            <v>m</v>
          </cell>
          <cell r="F156">
            <v>2739</v>
          </cell>
          <cell r="H156">
            <v>62587</v>
          </cell>
          <cell r="J156">
            <v>5662</v>
          </cell>
          <cell r="L156" t="str">
            <v>D옹-L-1.5</v>
          </cell>
        </row>
        <row r="157">
          <cell r="C157" t="str">
            <v>옹벽설치L형,수평,H=2.0</v>
          </cell>
          <cell r="D157" t="str">
            <v>m</v>
          </cell>
          <cell r="F157">
            <v>4006</v>
          </cell>
          <cell r="H157">
            <v>93678</v>
          </cell>
          <cell r="J157">
            <v>7907</v>
          </cell>
          <cell r="L157" t="str">
            <v>D옹-L-20</v>
          </cell>
        </row>
        <row r="158">
          <cell r="C158" t="str">
            <v>옹벽설치L형,수평,H=2.5</v>
          </cell>
          <cell r="D158" t="str">
            <v>m</v>
          </cell>
          <cell r="F158">
            <v>4785</v>
          </cell>
          <cell r="H158">
            <v>118437</v>
          </cell>
          <cell r="J158">
            <v>9834</v>
          </cell>
          <cell r="L158" t="str">
            <v>D옹-L-25</v>
          </cell>
        </row>
        <row r="159">
          <cell r="C159" t="str">
            <v>옹벽설치L형,수평,H=3.0</v>
          </cell>
          <cell r="D159" t="str">
            <v>m</v>
          </cell>
          <cell r="F159">
            <v>9820</v>
          </cell>
          <cell r="H159">
            <v>169417</v>
          </cell>
          <cell r="J159">
            <v>11638</v>
          </cell>
          <cell r="L159" t="str">
            <v>D옹-L-30</v>
          </cell>
        </row>
        <row r="160">
          <cell r="C160" t="str">
            <v>옹벽설치L형,수평,H=3.5</v>
          </cell>
          <cell r="D160" t="str">
            <v>m</v>
          </cell>
          <cell r="F160">
            <v>11630</v>
          </cell>
          <cell r="H160">
            <v>194025</v>
          </cell>
          <cell r="J160">
            <v>13277</v>
          </cell>
          <cell r="L160" t="str">
            <v>D옹-L-35</v>
          </cell>
        </row>
        <row r="161">
          <cell r="C161" t="str">
            <v>옹벽설치L형,수평,H=4.0</v>
          </cell>
          <cell r="D161" t="str">
            <v>m</v>
          </cell>
          <cell r="F161">
            <v>13477</v>
          </cell>
          <cell r="H161">
            <v>221401</v>
          </cell>
          <cell r="J161">
            <v>14920</v>
          </cell>
          <cell r="L161" t="str">
            <v>D옹-L-40</v>
          </cell>
        </row>
        <row r="162">
          <cell r="C162" t="str">
            <v>옹벽설치L형,수평,H=4.5</v>
          </cell>
          <cell r="D162" t="str">
            <v>m</v>
          </cell>
          <cell r="F162">
            <v>15602</v>
          </cell>
          <cell r="H162">
            <v>267624</v>
          </cell>
          <cell r="J162">
            <v>17623</v>
          </cell>
          <cell r="L162" t="str">
            <v>D옹-L-45</v>
          </cell>
        </row>
        <row r="163">
          <cell r="C163" t="str">
            <v>옹벽설치L형,수평,H=5.0</v>
          </cell>
          <cell r="D163" t="str">
            <v>m</v>
          </cell>
          <cell r="F163">
            <v>16875</v>
          </cell>
          <cell r="H163">
            <v>284252</v>
          </cell>
          <cell r="J163">
            <v>19560</v>
          </cell>
          <cell r="L163" t="str">
            <v>D옹-L-50</v>
          </cell>
        </row>
        <row r="164">
          <cell r="C164" t="str">
            <v>옹벽설치역L형,수평,H=1.5</v>
          </cell>
          <cell r="D164" t="str">
            <v>m</v>
          </cell>
          <cell r="F164">
            <v>3431</v>
          </cell>
          <cell r="H164">
            <v>72415</v>
          </cell>
          <cell r="J164">
            <v>6328</v>
          </cell>
          <cell r="L164" t="str">
            <v>D옹-역L-15</v>
          </cell>
        </row>
        <row r="165">
          <cell r="C165" t="str">
            <v>옹벽설치역L형,수평,H=2.0</v>
          </cell>
          <cell r="D165" t="str">
            <v>m</v>
          </cell>
          <cell r="F165">
            <v>11202</v>
          </cell>
          <cell r="H165">
            <v>113967</v>
          </cell>
          <cell r="J165">
            <v>24456</v>
          </cell>
          <cell r="L165" t="str">
            <v>D옹-역L-20</v>
          </cell>
        </row>
        <row r="166">
          <cell r="C166" t="str">
            <v>옹벽설치역L형,수평,H=2.5</v>
          </cell>
          <cell r="D166" t="str">
            <v>m</v>
          </cell>
          <cell r="F166">
            <v>15646</v>
          </cell>
          <cell r="H166">
            <v>151842</v>
          </cell>
          <cell r="J166">
            <v>36351</v>
          </cell>
          <cell r="L166" t="str">
            <v>D옹-역L-25</v>
          </cell>
        </row>
        <row r="167">
          <cell r="C167" t="str">
            <v>옹벽설치역L형,수평,H=3.0</v>
          </cell>
          <cell r="D167" t="str">
            <v>m</v>
          </cell>
          <cell r="F167">
            <v>19839</v>
          </cell>
          <cell r="H167">
            <v>186588</v>
          </cell>
          <cell r="J167">
            <v>46873</v>
          </cell>
          <cell r="L167" t="str">
            <v>D옹-역L-30</v>
          </cell>
        </row>
        <row r="168">
          <cell r="C168" t="str">
            <v>옹벽설치역L형,수평,H=3.5</v>
          </cell>
          <cell r="D168" t="str">
            <v>m</v>
          </cell>
          <cell r="F168">
            <v>23998</v>
          </cell>
          <cell r="H168">
            <v>253951</v>
          </cell>
          <cell r="J168">
            <v>57551</v>
          </cell>
          <cell r="L168" t="str">
            <v>D옹-역L-35</v>
          </cell>
        </row>
        <row r="169">
          <cell r="C169" t="str">
            <v>집수받이설치주물 500*500</v>
          </cell>
          <cell r="D169" t="str">
            <v>개소</v>
          </cell>
          <cell r="F169">
            <v>4129</v>
          </cell>
          <cell r="H169">
            <v>45536</v>
          </cell>
          <cell r="J169">
            <v>0</v>
          </cell>
          <cell r="L169" t="str">
            <v>D집-주-50</v>
          </cell>
        </row>
        <row r="170">
          <cell r="C170" t="str">
            <v>맨홀설치우수, Φ1200 t=200</v>
          </cell>
          <cell r="D170" t="str">
            <v>개소</v>
          </cell>
          <cell r="F170">
            <v>3858</v>
          </cell>
          <cell r="H170">
            <v>9314</v>
          </cell>
          <cell r="J170">
            <v>8327</v>
          </cell>
          <cell r="L170" t="str">
            <v>DMH-우-12</v>
          </cell>
        </row>
        <row r="171">
          <cell r="C171" t="str">
            <v>맨홀설치오수, Φ900 t=200</v>
          </cell>
          <cell r="D171" t="str">
            <v>개소</v>
          </cell>
          <cell r="F171">
            <v>3086</v>
          </cell>
          <cell r="H171">
            <v>7451</v>
          </cell>
          <cell r="J171">
            <v>6661</v>
          </cell>
          <cell r="L171" t="str">
            <v>DMH-오-09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수량산출"/>
      <sheetName val="갑지"/>
      <sheetName val="집계표"/>
      <sheetName val="기본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산출내역서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  <row r="2">
          <cell r="A2" t="str">
            <v>코드번호</v>
          </cell>
          <cell r="B2" t="str">
            <v>품       명</v>
          </cell>
          <cell r="C2" t="str">
            <v>규    격</v>
          </cell>
          <cell r="D2" t="str">
            <v>단</v>
          </cell>
          <cell r="E2" t="str">
            <v>낙찰율(100%)</v>
          </cell>
        </row>
        <row r="3">
          <cell r="D3" t="str">
            <v>위</v>
          </cell>
          <cell r="E3" t="str">
            <v>적용단가</v>
          </cell>
        </row>
        <row r="4">
          <cell r="A4" t="str">
            <v>MATE001</v>
          </cell>
          <cell r="B4" t="str">
            <v>조형소나무A</v>
          </cell>
          <cell r="C4" t="str">
            <v>H3.0xW1.5xR12</v>
          </cell>
          <cell r="D4" t="str">
            <v>주</v>
          </cell>
          <cell r="E4">
            <v>197000</v>
          </cell>
        </row>
        <row r="5">
          <cell r="A5" t="str">
            <v>MATE002</v>
          </cell>
          <cell r="B5" t="str">
            <v>조형소나무B</v>
          </cell>
          <cell r="C5" t="str">
            <v>H4.0xW2.0xR20</v>
          </cell>
          <cell r="D5" t="str">
            <v>주</v>
          </cell>
          <cell r="E5">
            <v>321000</v>
          </cell>
        </row>
        <row r="6">
          <cell r="A6" t="str">
            <v>MATE003</v>
          </cell>
          <cell r="B6" t="str">
            <v>선주목</v>
          </cell>
          <cell r="C6" t="str">
            <v>H2.5xW1.5</v>
          </cell>
          <cell r="D6" t="str">
            <v>주</v>
          </cell>
          <cell r="E6">
            <v>417000</v>
          </cell>
        </row>
        <row r="7">
          <cell r="A7" t="str">
            <v>MATE004</v>
          </cell>
          <cell r="B7" t="str">
            <v>스트로브잣</v>
          </cell>
          <cell r="C7" t="str">
            <v>H2.5xW1.2</v>
          </cell>
          <cell r="D7" t="str">
            <v>주</v>
          </cell>
          <cell r="E7">
            <v>29700</v>
          </cell>
        </row>
        <row r="8">
          <cell r="A8" t="str">
            <v>MATE005</v>
          </cell>
          <cell r="B8" t="str">
            <v>조형향나무</v>
          </cell>
          <cell r="C8" t="str">
            <v>H3.5xW1.5</v>
          </cell>
          <cell r="D8" t="str">
            <v>주</v>
          </cell>
          <cell r="E8">
            <v>534000</v>
          </cell>
        </row>
        <row r="9">
          <cell r="A9" t="str">
            <v>MATE006</v>
          </cell>
          <cell r="B9" t="str">
            <v>서양측백</v>
          </cell>
          <cell r="C9" t="str">
            <v>H1.5xW0.5</v>
          </cell>
          <cell r="D9" t="str">
            <v>주</v>
          </cell>
          <cell r="E9">
            <v>15200</v>
          </cell>
        </row>
        <row r="10">
          <cell r="A10" t="str">
            <v>MATF001</v>
          </cell>
          <cell r="B10" t="str">
            <v>꽃사과</v>
          </cell>
          <cell r="C10" t="str">
            <v>H2.5xR 6</v>
          </cell>
          <cell r="D10" t="str">
            <v>주</v>
          </cell>
          <cell r="E10">
            <v>42700</v>
          </cell>
        </row>
        <row r="11">
          <cell r="A11" t="str">
            <v>MATF002</v>
          </cell>
          <cell r="B11" t="str">
            <v>느티나무</v>
          </cell>
          <cell r="C11" t="str">
            <v>H4.0xR15</v>
          </cell>
          <cell r="D11" t="str">
            <v>주</v>
          </cell>
          <cell r="E11">
            <v>335000</v>
          </cell>
        </row>
        <row r="12">
          <cell r="A12" t="str">
            <v>MATF003</v>
          </cell>
          <cell r="B12" t="str">
            <v>매화나무</v>
          </cell>
          <cell r="C12" t="str">
            <v>H2.5xR 6</v>
          </cell>
          <cell r="D12" t="str">
            <v>주</v>
          </cell>
          <cell r="E12">
            <v>36100</v>
          </cell>
        </row>
        <row r="13">
          <cell r="A13" t="str">
            <v>MATF004</v>
          </cell>
          <cell r="B13" t="str">
            <v>목련</v>
          </cell>
          <cell r="C13" t="str">
            <v>H3.5xR12</v>
          </cell>
          <cell r="D13" t="str">
            <v>주</v>
          </cell>
          <cell r="E13">
            <v>169000</v>
          </cell>
        </row>
        <row r="14">
          <cell r="A14" t="str">
            <v>MATF005</v>
          </cell>
          <cell r="B14" t="str">
            <v>왕벚나무</v>
          </cell>
          <cell r="C14" t="str">
            <v>H3.5xB 8</v>
          </cell>
          <cell r="D14" t="str">
            <v>주</v>
          </cell>
          <cell r="E14">
            <v>82800</v>
          </cell>
        </row>
        <row r="15">
          <cell r="A15" t="str">
            <v>MATF006</v>
          </cell>
          <cell r="B15" t="str">
            <v>자작나무</v>
          </cell>
          <cell r="C15" t="str">
            <v>H3.0xB 6</v>
          </cell>
          <cell r="D15" t="str">
            <v>주</v>
          </cell>
          <cell r="E15">
            <v>51500</v>
          </cell>
        </row>
        <row r="16">
          <cell r="A16" t="str">
            <v>MATF007</v>
          </cell>
          <cell r="B16" t="str">
            <v>홍단풍</v>
          </cell>
          <cell r="C16" t="str">
            <v>H2.5xR 8</v>
          </cell>
          <cell r="D16" t="str">
            <v>주</v>
          </cell>
          <cell r="E16">
            <v>132000</v>
          </cell>
        </row>
        <row r="17">
          <cell r="A17" t="str">
            <v>MATF008</v>
          </cell>
          <cell r="B17" t="str">
            <v>칠엽수</v>
          </cell>
          <cell r="C17" t="str">
            <v>H2.5xR 8</v>
          </cell>
          <cell r="D17" t="str">
            <v>주</v>
          </cell>
          <cell r="E17">
            <v>120000</v>
          </cell>
        </row>
        <row r="18">
          <cell r="A18" t="str">
            <v>MATF009</v>
          </cell>
          <cell r="B18" t="str">
            <v>산수유</v>
          </cell>
          <cell r="C18" t="str">
            <v>H2.0xW0.9xR5</v>
          </cell>
          <cell r="D18" t="str">
            <v>주</v>
          </cell>
          <cell r="E18">
            <v>29800</v>
          </cell>
        </row>
        <row r="19">
          <cell r="A19" t="str">
            <v>MATL001</v>
          </cell>
          <cell r="B19" t="str">
            <v>회양목</v>
          </cell>
          <cell r="C19" t="str">
            <v>H0.3xW0.3</v>
          </cell>
          <cell r="D19" t="str">
            <v>주</v>
          </cell>
          <cell r="E19">
            <v>2700</v>
          </cell>
        </row>
        <row r="20">
          <cell r="A20" t="str">
            <v>MATL002</v>
          </cell>
          <cell r="B20" t="str">
            <v>눈주목</v>
          </cell>
          <cell r="C20" t="str">
            <v>H0.4xW0.4</v>
          </cell>
          <cell r="D20" t="str">
            <v>주</v>
          </cell>
          <cell r="E20">
            <v>13000</v>
          </cell>
        </row>
        <row r="21">
          <cell r="A21" t="str">
            <v>MATL003</v>
          </cell>
          <cell r="B21" t="str">
            <v>화살나무</v>
          </cell>
          <cell r="C21" t="str">
            <v>H1.0xW0.6</v>
          </cell>
          <cell r="D21" t="str">
            <v>주</v>
          </cell>
          <cell r="E21">
            <v>14300</v>
          </cell>
        </row>
        <row r="22">
          <cell r="A22" t="str">
            <v>MATL004</v>
          </cell>
          <cell r="B22" t="str">
            <v>개나리</v>
          </cell>
          <cell r="C22" t="str">
            <v>H1.2x5지</v>
          </cell>
          <cell r="D22" t="str">
            <v>주</v>
          </cell>
          <cell r="E22">
            <v>1000</v>
          </cell>
        </row>
        <row r="23">
          <cell r="A23" t="str">
            <v>MATL005</v>
          </cell>
          <cell r="B23" t="str">
            <v>개쉬땅나무</v>
          </cell>
          <cell r="C23" t="str">
            <v>H1.5xW0.5</v>
          </cell>
          <cell r="D23" t="str">
            <v>주</v>
          </cell>
          <cell r="E23">
            <v>10000</v>
          </cell>
        </row>
        <row r="24">
          <cell r="A24" t="str">
            <v>MATL006</v>
          </cell>
          <cell r="B24" t="str">
            <v>백철쭉</v>
          </cell>
          <cell r="C24" t="str">
            <v>H0.3xW0.4</v>
          </cell>
          <cell r="D24" t="str">
            <v>주</v>
          </cell>
          <cell r="E24">
            <v>1900</v>
          </cell>
        </row>
        <row r="25">
          <cell r="A25" t="str">
            <v>MATL007</v>
          </cell>
          <cell r="B25" t="str">
            <v>자산홍</v>
          </cell>
          <cell r="C25" t="str">
            <v>H0.4xW0.4</v>
          </cell>
          <cell r="D25" t="str">
            <v>주</v>
          </cell>
          <cell r="E25">
            <v>2300</v>
          </cell>
        </row>
        <row r="26">
          <cell r="A26" t="str">
            <v>MATL008</v>
          </cell>
          <cell r="B26" t="str">
            <v>황매화</v>
          </cell>
          <cell r="C26" t="str">
            <v>H1.0xW0.6</v>
          </cell>
          <cell r="D26" t="str">
            <v>주</v>
          </cell>
          <cell r="E26">
            <v>3300</v>
          </cell>
        </row>
        <row r="27">
          <cell r="A27" t="str">
            <v>MATG001</v>
          </cell>
          <cell r="B27" t="str">
            <v>맥문동</v>
          </cell>
          <cell r="C27" t="str">
            <v>3~5분얼</v>
          </cell>
          <cell r="D27" t="str">
            <v>본</v>
          </cell>
          <cell r="E27">
            <v>440</v>
          </cell>
        </row>
        <row r="28">
          <cell r="A28" t="str">
            <v>MATG002</v>
          </cell>
          <cell r="B28" t="str">
            <v>갯버들</v>
          </cell>
          <cell r="C28" t="str">
            <v>H1.0</v>
          </cell>
          <cell r="D28" t="str">
            <v>주</v>
          </cell>
          <cell r="E28">
            <v>2500</v>
          </cell>
        </row>
        <row r="29">
          <cell r="A29" t="str">
            <v>MATG003</v>
          </cell>
          <cell r="B29" t="str">
            <v>갈대</v>
          </cell>
          <cell r="C29" t="str">
            <v>2~3분얼</v>
          </cell>
          <cell r="D29" t="str">
            <v>본</v>
          </cell>
          <cell r="E29">
            <v>800</v>
          </cell>
        </row>
        <row r="30">
          <cell r="A30" t="str">
            <v>MATG004</v>
          </cell>
          <cell r="B30" t="str">
            <v>물억새</v>
          </cell>
          <cell r="C30" t="str">
            <v>3치POT</v>
          </cell>
          <cell r="D30" t="str">
            <v>본</v>
          </cell>
          <cell r="E30">
            <v>800</v>
          </cell>
        </row>
        <row r="31">
          <cell r="A31" t="str">
            <v>MATG005</v>
          </cell>
          <cell r="B31" t="str">
            <v>부들</v>
          </cell>
          <cell r="C31" t="str">
            <v>1~2분얼</v>
          </cell>
          <cell r="D31" t="str">
            <v>본</v>
          </cell>
          <cell r="E31">
            <v>1700</v>
          </cell>
        </row>
        <row r="32">
          <cell r="A32" t="str">
            <v>MATG006</v>
          </cell>
          <cell r="B32" t="str">
            <v>낙지다리</v>
          </cell>
          <cell r="C32" t="str">
            <v>3치POT</v>
          </cell>
          <cell r="D32" t="str">
            <v>본</v>
          </cell>
          <cell r="E32">
            <v>1200</v>
          </cell>
        </row>
        <row r="33">
          <cell r="A33" t="str">
            <v>MATG007</v>
          </cell>
          <cell r="B33" t="str">
            <v>도루박이</v>
          </cell>
          <cell r="C33" t="str">
            <v>3치POT</v>
          </cell>
          <cell r="D33" t="str">
            <v>본</v>
          </cell>
          <cell r="E33">
            <v>1200</v>
          </cell>
        </row>
        <row r="34">
          <cell r="A34" t="str">
            <v>MATG008</v>
          </cell>
          <cell r="B34" t="str">
            <v>수크렁</v>
          </cell>
          <cell r="C34" t="str">
            <v>4치POT</v>
          </cell>
          <cell r="D34" t="str">
            <v>본</v>
          </cell>
          <cell r="E34">
            <v>1800</v>
          </cell>
        </row>
        <row r="35">
          <cell r="A35" t="str">
            <v>MATG009</v>
          </cell>
          <cell r="B35" t="str">
            <v>옥잠화</v>
          </cell>
          <cell r="C35" t="str">
            <v>4~5분얼</v>
          </cell>
          <cell r="D35" t="str">
            <v>본</v>
          </cell>
          <cell r="E35">
            <v>4000</v>
          </cell>
        </row>
        <row r="36">
          <cell r="A36" t="str">
            <v>MATG010</v>
          </cell>
          <cell r="B36" t="str">
            <v>비비추</v>
          </cell>
          <cell r="C36" t="str">
            <v>4~5분얼</v>
          </cell>
          <cell r="D36" t="str">
            <v>본</v>
          </cell>
          <cell r="E36">
            <v>2000</v>
          </cell>
        </row>
        <row r="37">
          <cell r="A37" t="str">
            <v>MATG011</v>
          </cell>
          <cell r="B37" t="str">
            <v>꽃창포</v>
          </cell>
          <cell r="C37" t="str">
            <v>2~3분얼</v>
          </cell>
          <cell r="D37" t="str">
            <v>본</v>
          </cell>
          <cell r="E37">
            <v>2850</v>
          </cell>
        </row>
        <row r="38">
          <cell r="A38" t="str">
            <v>MATG012</v>
          </cell>
          <cell r="B38" t="str">
            <v>수선화</v>
          </cell>
          <cell r="C38" t="str">
            <v>개화구</v>
          </cell>
          <cell r="D38" t="str">
            <v>본</v>
          </cell>
          <cell r="E38">
            <v>1700</v>
          </cell>
        </row>
        <row r="39">
          <cell r="A39" t="str">
            <v>MATG013</v>
          </cell>
          <cell r="B39" t="str">
            <v>미나리</v>
          </cell>
          <cell r="C39" t="str">
            <v>2~3분얼</v>
          </cell>
          <cell r="D39" t="str">
            <v>본</v>
          </cell>
          <cell r="E39">
            <v>1300</v>
          </cell>
        </row>
        <row r="40">
          <cell r="A40" t="str">
            <v>MATG014</v>
          </cell>
          <cell r="B40" t="str">
            <v>속새</v>
          </cell>
          <cell r="C40" t="str">
            <v>3치POT</v>
          </cell>
          <cell r="D40" t="str">
            <v>본</v>
          </cell>
          <cell r="E40">
            <v>2500</v>
          </cell>
        </row>
        <row r="41">
          <cell r="A41" t="str">
            <v>MATG015</v>
          </cell>
          <cell r="B41" t="str">
            <v>앵초</v>
          </cell>
          <cell r="C41" t="str">
            <v>4치POT</v>
          </cell>
          <cell r="D41" t="str">
            <v>본</v>
          </cell>
          <cell r="E41">
            <v>1500</v>
          </cell>
        </row>
        <row r="42">
          <cell r="A42" t="str">
            <v>MATG016</v>
          </cell>
          <cell r="B42" t="str">
            <v>은방울꽃</v>
          </cell>
          <cell r="C42" t="str">
            <v>4치POT</v>
          </cell>
          <cell r="D42" t="str">
            <v>본</v>
          </cell>
          <cell r="E42">
            <v>2000</v>
          </cell>
        </row>
        <row r="43">
          <cell r="A43" t="str">
            <v>MATG017</v>
          </cell>
          <cell r="B43" t="str">
            <v>개구리밥</v>
          </cell>
          <cell r="C43" t="str">
            <v>4치POT</v>
          </cell>
          <cell r="D43" t="str">
            <v>본</v>
          </cell>
          <cell r="E43">
            <v>800</v>
          </cell>
        </row>
        <row r="44">
          <cell r="A44" t="str">
            <v>MATG018</v>
          </cell>
          <cell r="B44" t="str">
            <v>생이가래</v>
          </cell>
          <cell r="C44" t="str">
            <v>2~3분얼</v>
          </cell>
          <cell r="D44" t="str">
            <v>본</v>
          </cell>
          <cell r="E44">
            <v>1500</v>
          </cell>
        </row>
        <row r="45">
          <cell r="A45" t="str">
            <v>MATG019</v>
          </cell>
          <cell r="B45" t="str">
            <v>부레옥잠</v>
          </cell>
          <cell r="C45" t="str">
            <v>2~3분얼</v>
          </cell>
          <cell r="D45" t="str">
            <v>본</v>
          </cell>
          <cell r="E45">
            <v>2000</v>
          </cell>
        </row>
        <row r="46">
          <cell r="A46" t="str">
            <v>MATT001</v>
          </cell>
          <cell r="B46" t="str">
            <v>잔디</v>
          </cell>
          <cell r="C46" t="str">
            <v>0.3x0.3x0.03</v>
          </cell>
          <cell r="D46" t="str">
            <v>매</v>
          </cell>
          <cell r="E46">
            <v>280</v>
          </cell>
        </row>
        <row r="47">
          <cell r="A47" t="str">
            <v>MATT003</v>
          </cell>
          <cell r="B47" t="str">
            <v>유기질비료</v>
          </cell>
          <cell r="C47" t="str">
            <v>계분,20kg/포</v>
          </cell>
          <cell r="D47" t="str">
            <v>포</v>
          </cell>
          <cell r="E47">
            <v>3000</v>
          </cell>
        </row>
        <row r="48">
          <cell r="A48" t="str">
            <v>MATT004</v>
          </cell>
          <cell r="B48" t="str">
            <v>생명정</v>
          </cell>
          <cell r="C48" t="str">
            <v>20kg/포</v>
          </cell>
          <cell r="D48" t="str">
            <v>포</v>
          </cell>
          <cell r="E48">
            <v>7000</v>
          </cell>
        </row>
        <row r="49">
          <cell r="A49" t="str">
            <v>MATT008</v>
          </cell>
          <cell r="B49" t="str">
            <v>아각지주</v>
          </cell>
          <cell r="C49" t="str">
            <v>SH-412</v>
          </cell>
          <cell r="D49" t="str">
            <v>조</v>
          </cell>
          <cell r="E49">
            <v>4500</v>
          </cell>
        </row>
        <row r="50">
          <cell r="A50" t="str">
            <v>MATT009</v>
          </cell>
          <cell r="B50" t="str">
            <v>삼발이소형</v>
          </cell>
          <cell r="C50" t="str">
            <v>SH-401</v>
          </cell>
          <cell r="D50" t="str">
            <v>조</v>
          </cell>
          <cell r="E50">
            <v>4500</v>
          </cell>
        </row>
        <row r="51">
          <cell r="A51" t="str">
            <v>MATT010</v>
          </cell>
          <cell r="B51" t="str">
            <v>삼발이대형</v>
          </cell>
          <cell r="C51" t="str">
            <v>SH-471</v>
          </cell>
          <cell r="D51" t="str">
            <v>조</v>
          </cell>
          <cell r="E51">
            <v>6000</v>
          </cell>
        </row>
        <row r="52">
          <cell r="A52" t="str">
            <v>MATT011</v>
          </cell>
          <cell r="B52" t="str">
            <v>사각지주</v>
          </cell>
          <cell r="C52" t="str">
            <v>SH-474</v>
          </cell>
          <cell r="D52" t="str">
            <v>조</v>
          </cell>
          <cell r="E52">
            <v>11000</v>
          </cell>
        </row>
        <row r="53">
          <cell r="A53" t="str">
            <v>MATT012</v>
          </cell>
          <cell r="B53" t="str">
            <v>새끼</v>
          </cell>
          <cell r="D53" t="str">
            <v>m</v>
          </cell>
          <cell r="E53">
            <v>54</v>
          </cell>
        </row>
        <row r="54">
          <cell r="A54" t="str">
            <v>MATT013</v>
          </cell>
          <cell r="B54" t="str">
            <v>가마니</v>
          </cell>
          <cell r="D54" t="str">
            <v>매</v>
          </cell>
          <cell r="E54">
            <v>2700</v>
          </cell>
        </row>
        <row r="55">
          <cell r="A55" t="str">
            <v>MATT014</v>
          </cell>
          <cell r="B55" t="str">
            <v>대나무</v>
          </cell>
          <cell r="C55" t="str">
            <v>D30xL3.5</v>
          </cell>
          <cell r="D55" t="str">
            <v>m</v>
          </cell>
          <cell r="E55">
            <v>704</v>
          </cell>
        </row>
        <row r="56">
          <cell r="A56" t="str">
            <v>MATT015</v>
          </cell>
          <cell r="B56" t="str">
            <v>마닐라로프</v>
          </cell>
          <cell r="C56" t="str">
            <v>6mm</v>
          </cell>
          <cell r="D56" t="str">
            <v>m</v>
          </cell>
          <cell r="E56">
            <v>100</v>
          </cell>
        </row>
      </sheetData>
      <sheetData sheetId="17"/>
      <sheetData sheetId="18"/>
      <sheetData sheetId="19">
        <row r="1">
          <cell r="C1" t="str">
            <v>수    종</v>
          </cell>
          <cell r="D1" t="str">
            <v>규   격</v>
          </cell>
          <cell r="E1" t="str">
            <v>단위</v>
          </cell>
          <cell r="F1" t="str">
            <v>계</v>
          </cell>
        </row>
        <row r="3">
          <cell r="C3" t="str">
            <v>조형소나무A</v>
          </cell>
          <cell r="D3" t="str">
            <v>H3.0xW1.5xR12</v>
          </cell>
          <cell r="E3" t="str">
            <v>주</v>
          </cell>
          <cell r="F3">
            <v>5</v>
          </cell>
        </row>
        <row r="4">
          <cell r="C4" t="str">
            <v>조형소나무B</v>
          </cell>
          <cell r="D4" t="str">
            <v>H4.0xW2.0xR20</v>
          </cell>
          <cell r="E4" t="str">
            <v>주</v>
          </cell>
          <cell r="F4">
            <v>3</v>
          </cell>
        </row>
        <row r="5">
          <cell r="C5" t="str">
            <v>선주목</v>
          </cell>
          <cell r="D5" t="str">
            <v>H2.5xW1.5</v>
          </cell>
          <cell r="E5" t="str">
            <v>주</v>
          </cell>
          <cell r="F5">
            <v>9</v>
          </cell>
        </row>
        <row r="6">
          <cell r="C6" t="str">
            <v>스트로브잣</v>
          </cell>
          <cell r="D6" t="str">
            <v>H2.5xW1.2</v>
          </cell>
          <cell r="E6" t="str">
            <v>주</v>
          </cell>
          <cell r="F6">
            <v>79</v>
          </cell>
        </row>
        <row r="7">
          <cell r="C7" t="str">
            <v>조형향나무</v>
          </cell>
          <cell r="D7" t="str">
            <v>H3.5xW1.5</v>
          </cell>
          <cell r="E7" t="str">
            <v>주</v>
          </cell>
          <cell r="F7">
            <v>14</v>
          </cell>
        </row>
        <row r="8">
          <cell r="C8" t="str">
            <v>서양측백</v>
          </cell>
          <cell r="D8" t="str">
            <v>H1.5xW0.5</v>
          </cell>
          <cell r="E8" t="str">
            <v>주</v>
          </cell>
          <cell r="F8">
            <v>303</v>
          </cell>
        </row>
        <row r="9">
          <cell r="F9">
            <v>0</v>
          </cell>
        </row>
        <row r="11">
          <cell r="C11" t="str">
            <v xml:space="preserve"> 소계</v>
          </cell>
          <cell r="E11" t="str">
            <v>주</v>
          </cell>
          <cell r="F11">
            <v>413</v>
          </cell>
        </row>
        <row r="12">
          <cell r="C12" t="str">
            <v>꽃사과</v>
          </cell>
          <cell r="D12" t="str">
            <v>H2.5xR 6</v>
          </cell>
          <cell r="E12" t="str">
            <v>주</v>
          </cell>
          <cell r="F12">
            <v>17</v>
          </cell>
        </row>
        <row r="13">
          <cell r="C13" t="str">
            <v>느티나무</v>
          </cell>
          <cell r="D13" t="str">
            <v>H4.0xR15</v>
          </cell>
          <cell r="E13" t="str">
            <v>주</v>
          </cell>
          <cell r="F13">
            <v>46</v>
          </cell>
        </row>
        <row r="14">
          <cell r="C14" t="str">
            <v>매화나무</v>
          </cell>
          <cell r="D14" t="str">
            <v>H2.5xR 6</v>
          </cell>
          <cell r="E14" t="str">
            <v>주</v>
          </cell>
          <cell r="F14">
            <v>49</v>
          </cell>
        </row>
        <row r="15">
          <cell r="C15" t="str">
            <v>목련</v>
          </cell>
          <cell r="D15" t="str">
            <v>H3.5xR12</v>
          </cell>
          <cell r="E15" t="str">
            <v>주</v>
          </cell>
          <cell r="F15">
            <v>36</v>
          </cell>
        </row>
        <row r="16">
          <cell r="C16" t="str">
            <v>왕벚나무</v>
          </cell>
          <cell r="D16" t="str">
            <v>H3.5xB 8</v>
          </cell>
          <cell r="E16" t="str">
            <v>주</v>
          </cell>
          <cell r="F16">
            <v>46</v>
          </cell>
        </row>
        <row r="17">
          <cell r="C17" t="str">
            <v>자작나무</v>
          </cell>
          <cell r="D17" t="str">
            <v>H3.0xB 6</v>
          </cell>
          <cell r="E17" t="str">
            <v>주</v>
          </cell>
          <cell r="F17">
            <v>57</v>
          </cell>
        </row>
        <row r="18">
          <cell r="C18" t="str">
            <v>홍단풍</v>
          </cell>
          <cell r="D18" t="str">
            <v>H2.5xR 8</v>
          </cell>
          <cell r="E18" t="str">
            <v>주</v>
          </cell>
          <cell r="F18">
            <v>30</v>
          </cell>
        </row>
        <row r="19">
          <cell r="C19" t="str">
            <v>칠엽수</v>
          </cell>
          <cell r="D19" t="str">
            <v>H2.5xR 8</v>
          </cell>
          <cell r="E19" t="str">
            <v>주</v>
          </cell>
          <cell r="F19">
            <v>30</v>
          </cell>
        </row>
        <row r="20">
          <cell r="C20" t="str">
            <v>산수유</v>
          </cell>
          <cell r="D20" t="str">
            <v>H2.0xW0.9xR5</v>
          </cell>
          <cell r="E20" t="str">
            <v>주</v>
          </cell>
          <cell r="F20">
            <v>100</v>
          </cell>
        </row>
        <row r="22">
          <cell r="C22" t="str">
            <v xml:space="preserve"> 소계</v>
          </cell>
          <cell r="E22" t="str">
            <v>주</v>
          </cell>
          <cell r="F22">
            <v>411</v>
          </cell>
        </row>
        <row r="23">
          <cell r="C23" t="str">
            <v xml:space="preserve"> 교목계</v>
          </cell>
          <cell r="F23">
            <v>824</v>
          </cell>
        </row>
        <row r="24">
          <cell r="C24" t="str">
            <v>회양목</v>
          </cell>
          <cell r="D24" t="str">
            <v>H0.3xW0.3</v>
          </cell>
          <cell r="E24" t="str">
            <v>주</v>
          </cell>
          <cell r="F24">
            <v>500</v>
          </cell>
        </row>
        <row r="25">
          <cell r="C25" t="str">
            <v>눈주목</v>
          </cell>
          <cell r="D25" t="str">
            <v>H0.4xW0.4</v>
          </cell>
          <cell r="E25" t="str">
            <v>주</v>
          </cell>
          <cell r="F25">
            <v>2030</v>
          </cell>
        </row>
        <row r="26">
          <cell r="C26" t="str">
            <v>화살나무</v>
          </cell>
          <cell r="D26" t="str">
            <v>H1.0xW0.6</v>
          </cell>
          <cell r="E26" t="str">
            <v>주</v>
          </cell>
          <cell r="F26">
            <v>104</v>
          </cell>
        </row>
        <row r="27">
          <cell r="C27" t="str">
            <v>개나리</v>
          </cell>
          <cell r="D27" t="str">
            <v>H1.2x5지</v>
          </cell>
          <cell r="E27" t="str">
            <v>주</v>
          </cell>
          <cell r="F27">
            <v>1750</v>
          </cell>
        </row>
        <row r="28">
          <cell r="C28" t="str">
            <v>개쉬땅나무</v>
          </cell>
          <cell r="D28" t="str">
            <v>H1.5xW0.5</v>
          </cell>
          <cell r="E28" t="str">
            <v>주</v>
          </cell>
          <cell r="F28">
            <v>156</v>
          </cell>
        </row>
        <row r="29">
          <cell r="C29" t="str">
            <v>백철쭉</v>
          </cell>
          <cell r="D29" t="str">
            <v>H0.3xW0.4</v>
          </cell>
          <cell r="E29" t="str">
            <v>주</v>
          </cell>
          <cell r="F29">
            <v>1350</v>
          </cell>
        </row>
        <row r="30">
          <cell r="C30" t="str">
            <v>자산홍</v>
          </cell>
          <cell r="D30" t="str">
            <v>H0.4xW0.4</v>
          </cell>
          <cell r="E30" t="str">
            <v>주</v>
          </cell>
          <cell r="F30">
            <v>830</v>
          </cell>
        </row>
        <row r="31">
          <cell r="C31" t="str">
            <v>황매화</v>
          </cell>
          <cell r="D31" t="str">
            <v>H1.0xW0.6</v>
          </cell>
          <cell r="E31" t="str">
            <v>주</v>
          </cell>
          <cell r="F31">
            <v>56</v>
          </cell>
        </row>
        <row r="33">
          <cell r="C33" t="str">
            <v xml:space="preserve"> 계</v>
          </cell>
          <cell r="E33" t="str">
            <v>본</v>
          </cell>
          <cell r="F33">
            <v>6776</v>
          </cell>
        </row>
        <row r="34">
          <cell r="C34" t="str">
            <v>맥문동</v>
          </cell>
          <cell r="D34" t="str">
            <v>3~5분얼</v>
          </cell>
          <cell r="E34" t="str">
            <v>본</v>
          </cell>
          <cell r="F34">
            <v>2390</v>
          </cell>
        </row>
        <row r="35">
          <cell r="C35" t="str">
            <v>갯버들</v>
          </cell>
          <cell r="D35" t="str">
            <v>H1.0</v>
          </cell>
          <cell r="E35" t="str">
            <v>주</v>
          </cell>
          <cell r="F35">
            <v>70</v>
          </cell>
        </row>
        <row r="36">
          <cell r="C36" t="str">
            <v>갈대</v>
          </cell>
          <cell r="D36" t="str">
            <v>2~3분얼</v>
          </cell>
          <cell r="E36" t="str">
            <v>본</v>
          </cell>
          <cell r="F36">
            <v>600</v>
          </cell>
        </row>
        <row r="37">
          <cell r="C37" t="str">
            <v>물억새</v>
          </cell>
          <cell r="D37" t="str">
            <v>3치POT</v>
          </cell>
          <cell r="E37" t="str">
            <v>본</v>
          </cell>
          <cell r="F37">
            <v>80</v>
          </cell>
        </row>
        <row r="38">
          <cell r="C38" t="str">
            <v>부들</v>
          </cell>
          <cell r="D38" t="str">
            <v>1~2분얼</v>
          </cell>
          <cell r="E38" t="str">
            <v>본</v>
          </cell>
          <cell r="F38">
            <v>390</v>
          </cell>
        </row>
        <row r="39">
          <cell r="C39" t="str">
            <v>낙지다리</v>
          </cell>
          <cell r="D39" t="str">
            <v>3치POT</v>
          </cell>
          <cell r="E39" t="str">
            <v>본</v>
          </cell>
          <cell r="F39">
            <v>300</v>
          </cell>
        </row>
        <row r="40">
          <cell r="C40" t="str">
            <v>도루박이</v>
          </cell>
          <cell r="D40" t="str">
            <v>3치POT</v>
          </cell>
          <cell r="E40" t="str">
            <v>본</v>
          </cell>
          <cell r="F40">
            <v>130</v>
          </cell>
        </row>
        <row r="41">
          <cell r="C41" t="str">
            <v>수크렁</v>
          </cell>
          <cell r="D41" t="str">
            <v>4치POT</v>
          </cell>
          <cell r="E41" t="str">
            <v>본</v>
          </cell>
          <cell r="F41">
            <v>565</v>
          </cell>
        </row>
        <row r="42">
          <cell r="C42" t="str">
            <v>옥잠화</v>
          </cell>
          <cell r="D42" t="str">
            <v>4~5분얼</v>
          </cell>
          <cell r="E42" t="str">
            <v>본</v>
          </cell>
          <cell r="F42">
            <v>275</v>
          </cell>
        </row>
        <row r="43">
          <cell r="C43" t="str">
            <v>비비추</v>
          </cell>
          <cell r="D43" t="str">
            <v>4~5분얼</v>
          </cell>
          <cell r="E43" t="str">
            <v>본</v>
          </cell>
          <cell r="F43">
            <v>245</v>
          </cell>
        </row>
        <row r="44">
          <cell r="C44" t="str">
            <v>꽃창포</v>
          </cell>
          <cell r="D44" t="str">
            <v>2~3분얼</v>
          </cell>
          <cell r="E44" t="str">
            <v>본</v>
          </cell>
          <cell r="F44">
            <v>910</v>
          </cell>
        </row>
        <row r="45">
          <cell r="C45" t="str">
            <v>수선화</v>
          </cell>
          <cell r="D45" t="str">
            <v>개화구</v>
          </cell>
          <cell r="E45" t="str">
            <v>본</v>
          </cell>
          <cell r="F45">
            <v>400</v>
          </cell>
        </row>
        <row r="46">
          <cell r="C46" t="str">
            <v>미나리</v>
          </cell>
          <cell r="D46" t="str">
            <v>2~3분얼</v>
          </cell>
          <cell r="E46" t="str">
            <v>본</v>
          </cell>
          <cell r="F46">
            <v>450</v>
          </cell>
        </row>
        <row r="47">
          <cell r="C47" t="str">
            <v>속새</v>
          </cell>
          <cell r="D47" t="str">
            <v>3치POT</v>
          </cell>
          <cell r="E47" t="str">
            <v>본</v>
          </cell>
          <cell r="F47">
            <v>180</v>
          </cell>
        </row>
        <row r="48">
          <cell r="C48" t="str">
            <v>앵초</v>
          </cell>
          <cell r="D48" t="str">
            <v>4치POT</v>
          </cell>
          <cell r="E48" t="str">
            <v>본</v>
          </cell>
          <cell r="F48">
            <v>570</v>
          </cell>
        </row>
        <row r="49">
          <cell r="C49" t="str">
            <v>은방울꽃</v>
          </cell>
          <cell r="D49" t="str">
            <v>4치POT</v>
          </cell>
          <cell r="E49" t="str">
            <v>본</v>
          </cell>
          <cell r="F49">
            <v>120</v>
          </cell>
        </row>
        <row r="50">
          <cell r="C50" t="str">
            <v>개구리밥</v>
          </cell>
          <cell r="D50" t="str">
            <v>4치POT</v>
          </cell>
          <cell r="E50" t="str">
            <v>본</v>
          </cell>
          <cell r="F50">
            <v>275</v>
          </cell>
        </row>
        <row r="51">
          <cell r="C51" t="str">
            <v>생이가래</v>
          </cell>
          <cell r="D51" t="str">
            <v>2~3분얼</v>
          </cell>
          <cell r="E51" t="str">
            <v>본</v>
          </cell>
          <cell r="F51">
            <v>275</v>
          </cell>
        </row>
        <row r="52">
          <cell r="C52" t="str">
            <v>부레옥잠</v>
          </cell>
          <cell r="D52" t="str">
            <v>2~3분얼</v>
          </cell>
          <cell r="E52" t="str">
            <v>본</v>
          </cell>
          <cell r="F52">
            <v>160</v>
          </cell>
        </row>
        <row r="54">
          <cell r="C54" t="str">
            <v xml:space="preserve"> 계</v>
          </cell>
          <cell r="E54" t="str">
            <v>본</v>
          </cell>
          <cell r="F54">
            <v>8385</v>
          </cell>
        </row>
        <row r="55">
          <cell r="C55" t="str">
            <v>잔디</v>
          </cell>
          <cell r="D55" t="str">
            <v>0.3x0.3x0.03</v>
          </cell>
          <cell r="E55" t="str">
            <v>m2</v>
          </cell>
          <cell r="F55">
            <v>3173.5999999999995</v>
          </cell>
        </row>
        <row r="57">
          <cell r="C57" t="str">
            <v xml:space="preserve"> 총계</v>
          </cell>
        </row>
      </sheetData>
      <sheetData sheetId="20">
        <row r="1">
          <cell r="C1" t="str">
            <v>시  설  명</v>
          </cell>
          <cell r="D1" t="str">
            <v>규   격</v>
          </cell>
          <cell r="E1" t="str">
            <v>단위</v>
          </cell>
          <cell r="F1" t="str">
            <v>수량표</v>
          </cell>
        </row>
        <row r="2">
          <cell r="F2" t="str">
            <v>계</v>
          </cell>
        </row>
        <row r="3">
          <cell r="C3" t="str">
            <v>실개울생태학습장</v>
          </cell>
          <cell r="E3" t="str">
            <v>개소</v>
          </cell>
          <cell r="F3">
            <v>1</v>
          </cell>
        </row>
        <row r="4">
          <cell r="C4" t="str">
            <v>적벽돌스탠드</v>
          </cell>
          <cell r="D4" t="str">
            <v>3단</v>
          </cell>
          <cell r="E4" t="str">
            <v>m</v>
          </cell>
          <cell r="F4">
            <v>38.5</v>
          </cell>
        </row>
        <row r="5">
          <cell r="C5" t="str">
            <v>놀이벽</v>
          </cell>
          <cell r="D5" t="str">
            <v>L4,000xW200</v>
          </cell>
          <cell r="E5" t="str">
            <v>개소</v>
          </cell>
          <cell r="F5">
            <v>1</v>
          </cell>
        </row>
        <row r="6">
          <cell r="C6" t="str">
            <v>모래막이좌벽</v>
          </cell>
          <cell r="D6" t="str">
            <v>W400</v>
          </cell>
          <cell r="E6" t="str">
            <v>m</v>
          </cell>
          <cell r="F6">
            <v>27.6</v>
          </cell>
        </row>
        <row r="7">
          <cell r="C7" t="str">
            <v>통석의자"A"</v>
          </cell>
          <cell r="D7" t="str">
            <v>L7,020xW400</v>
          </cell>
          <cell r="E7" t="str">
            <v>개소</v>
          </cell>
          <cell r="F7">
            <v>1</v>
          </cell>
        </row>
        <row r="8">
          <cell r="C8" t="str">
            <v>통석의자"B"</v>
          </cell>
          <cell r="D8" t="str">
            <v>600x600</v>
          </cell>
          <cell r="E8" t="str">
            <v>개소</v>
          </cell>
          <cell r="F8">
            <v>3</v>
          </cell>
        </row>
        <row r="9">
          <cell r="C9" t="str">
            <v>통석의자"C"</v>
          </cell>
          <cell r="D9" t="str">
            <v>D600</v>
          </cell>
          <cell r="E9" t="str">
            <v>개소</v>
          </cell>
          <cell r="F9">
            <v>1</v>
          </cell>
        </row>
        <row r="10">
          <cell r="C10" t="str">
            <v>등의자</v>
          </cell>
          <cell r="D10" t="str">
            <v>L1600xH400</v>
          </cell>
          <cell r="E10" t="str">
            <v>EA</v>
          </cell>
          <cell r="F10">
            <v>3</v>
          </cell>
        </row>
        <row r="11">
          <cell r="C11" t="str">
            <v>평의자</v>
          </cell>
          <cell r="D11" t="str">
            <v>L1600xH400</v>
          </cell>
          <cell r="E11" t="str">
            <v>EA</v>
          </cell>
          <cell r="F11">
            <v>39</v>
          </cell>
        </row>
        <row r="12">
          <cell r="C12" t="str">
            <v>수목보호대</v>
          </cell>
          <cell r="D12" t="str">
            <v>1500x1500</v>
          </cell>
          <cell r="E12" t="str">
            <v>개소</v>
          </cell>
          <cell r="F12">
            <v>22</v>
          </cell>
        </row>
        <row r="13">
          <cell r="C13" t="str">
            <v>자연석쌓기</v>
          </cell>
          <cell r="D13" t="str">
            <v>H500~2,000</v>
          </cell>
          <cell r="E13" t="str">
            <v>m2</v>
          </cell>
          <cell r="F13">
            <v>342.65</v>
          </cell>
        </row>
        <row r="14">
          <cell r="C14" t="str">
            <v>PE집수정(빗물받이)</v>
          </cell>
          <cell r="D14" t="str">
            <v>410x510x940</v>
          </cell>
          <cell r="E14" t="str">
            <v>개소</v>
          </cell>
          <cell r="F14">
            <v>1</v>
          </cell>
        </row>
        <row r="15">
          <cell r="C15" t="str">
            <v>맹암거간선</v>
          </cell>
          <cell r="E15" t="str">
            <v>개소</v>
          </cell>
          <cell r="F15">
            <v>7.3</v>
          </cell>
        </row>
        <row r="16">
          <cell r="C16" t="str">
            <v>맹암거지선</v>
          </cell>
          <cell r="E16" t="str">
            <v>개소</v>
          </cell>
          <cell r="F16">
            <v>5</v>
          </cell>
        </row>
        <row r="17">
          <cell r="C17" t="str">
            <v>파형 PE관</v>
          </cell>
          <cell r="D17" t="str">
            <v>Φ250</v>
          </cell>
          <cell r="E17" t="str">
            <v>m</v>
          </cell>
          <cell r="F17">
            <v>11</v>
          </cell>
        </row>
        <row r="18">
          <cell r="C18" t="str">
            <v>적벽돌깔기A</v>
          </cell>
          <cell r="D18" t="str">
            <v>190x90xT57,적색</v>
          </cell>
          <cell r="E18" t="str">
            <v>m2</v>
          </cell>
          <cell r="F18">
            <v>3491.6800000000003</v>
          </cell>
        </row>
        <row r="19">
          <cell r="C19" t="str">
            <v>적벽돌깔기B</v>
          </cell>
          <cell r="D19" t="str">
            <v>190x90xT57,황색</v>
          </cell>
          <cell r="E19" t="str">
            <v>m2</v>
          </cell>
          <cell r="F19">
            <v>463.86</v>
          </cell>
        </row>
        <row r="20">
          <cell r="C20" t="str">
            <v>우드블럭포장</v>
          </cell>
          <cell r="D20" t="str">
            <v>T45</v>
          </cell>
          <cell r="E20" t="str">
            <v>m2</v>
          </cell>
          <cell r="F20">
            <v>17.82</v>
          </cell>
        </row>
        <row r="21">
          <cell r="C21" t="str">
            <v>고무블럭포장</v>
          </cell>
          <cell r="D21" t="str">
            <v>T45</v>
          </cell>
          <cell r="E21" t="str">
            <v>m2</v>
          </cell>
          <cell r="F21">
            <v>440.08</v>
          </cell>
        </row>
        <row r="22">
          <cell r="C22" t="str">
            <v>모래깔기</v>
          </cell>
          <cell r="D22" t="str">
            <v>T300</v>
          </cell>
          <cell r="E22" t="str">
            <v>m2</v>
          </cell>
          <cell r="F22">
            <v>38.340000000000003</v>
          </cell>
        </row>
        <row r="23">
          <cell r="C23" t="str">
            <v>자연석디딤돌깔기</v>
          </cell>
          <cell r="D23" t="str">
            <v>T150</v>
          </cell>
          <cell r="E23" t="str">
            <v>m2</v>
          </cell>
          <cell r="F23">
            <v>94.45</v>
          </cell>
        </row>
        <row r="24">
          <cell r="C24" t="str">
            <v>녹지경계석</v>
          </cell>
          <cell r="D24" t="str">
            <v>150x150x1000</v>
          </cell>
          <cell r="E24" t="str">
            <v>m</v>
          </cell>
          <cell r="F24">
            <v>75.400000000000006</v>
          </cell>
        </row>
        <row r="25">
          <cell r="C25" t="str">
            <v>포장경계석</v>
          </cell>
          <cell r="D25" t="str">
            <v>150x150x1000</v>
          </cell>
          <cell r="E25" t="str">
            <v>m</v>
          </cell>
          <cell r="F25">
            <v>23.9</v>
          </cell>
        </row>
        <row r="26">
          <cell r="C26" t="str">
            <v>적벽돌경계석</v>
          </cell>
          <cell r="D26" t="str">
            <v>190x90xT57</v>
          </cell>
          <cell r="E26" t="str">
            <v>m</v>
          </cell>
          <cell r="F26">
            <v>542.5</v>
          </cell>
        </row>
        <row r="27">
          <cell r="C27" t="str">
            <v>실개울설비공사</v>
          </cell>
          <cell r="D27" t="str">
            <v xml:space="preserve"> </v>
          </cell>
          <cell r="E27" t="str">
            <v>식</v>
          </cell>
          <cell r="F27">
            <v>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내역서"/>
      <sheetName val="하도급사항"/>
      <sheetName val="견적서"/>
      <sheetName val="하도급내역"/>
      <sheetName val="견적내역"/>
      <sheetName val="연습"/>
      <sheetName val="철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"/>
      <sheetName val="원,하갑지"/>
      <sheetName val="원하대비"/>
      <sheetName val="Sheet1"/>
    </sheetNames>
    <sheetDataSet>
      <sheetData sheetId="0" refreshError="1">
        <row r="18">
          <cell r="B18">
            <v>2.8E-3</v>
          </cell>
          <cell r="C1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투찰내역서"/>
      <sheetName val="금액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금액내역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숫자"/>
      <sheetName val="전압강하율"/>
      <sheetName val="개소별명세표 (2)"/>
      <sheetName val="인공"/>
      <sheetName val="도면치수"/>
      <sheetName val="설계산출표지"/>
      <sheetName val="마지막일위대가표"/>
      <sheetName val="설계산출기초"/>
      <sheetName val="공사원가계산서"/>
      <sheetName val="도급예산내역서"/>
      <sheetName val="도급예산내역서봉투"/>
      <sheetName val="도급예산내역서표지"/>
      <sheetName val="전선가설"/>
      <sheetName val="전선철거"/>
      <sheetName val="가공지선신설"/>
      <sheetName val="가공지선철거"/>
      <sheetName val="도급예산내역서총괄표"/>
      <sheetName val="가공케이블신설"/>
      <sheetName val="저케VCT2.0신설"/>
      <sheetName val="전주신설"/>
      <sheetName val="전주철거"/>
      <sheetName val="지선신설"/>
      <sheetName val="지선철거"/>
      <sheetName val="전주철거11"/>
      <sheetName val="고정빔철거"/>
      <sheetName val="변압기신설"/>
      <sheetName val="변압기철거"/>
      <sheetName val="개폐기개신"/>
      <sheetName val="옥외등개신"/>
      <sheetName val="옥외등 철거"/>
      <sheetName val="개폐기함신설"/>
      <sheetName val="SENSOR신설"/>
      <sheetName val="단가단출기초 (2)"/>
      <sheetName val="접지1종"/>
      <sheetName val="접지3종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폐기물중량산출표지"/>
      <sheetName val="(폐기물처리중량)"/>
      <sheetName val="(철거발생)"/>
      <sheetName val="철거발생품"/>
      <sheetName val="공사재료사정조서"/>
      <sheetName val="공사재료사정조서 (2)"/>
      <sheetName val="관급자재조서"/>
      <sheetName val="수량조서"/>
      <sheetName val="개소별명세표"/>
      <sheetName val="직재"/>
      <sheetName val="내역서 제출"/>
      <sheetName val="설명서 "/>
      <sheetName val="토목"/>
      <sheetName val="주포터널"/>
      <sheetName val="철거산출근거"/>
      <sheetName val="분전함신설"/>
      <sheetName val="설계명세서"/>
      <sheetName val="용수량(생활용수)"/>
      <sheetName val="기본일위"/>
      <sheetName val="견적단가"/>
      <sheetName val="내역서1999.8최종"/>
      <sheetName val="I一般比"/>
      <sheetName val="수량산출"/>
      <sheetName val="전기일위대가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1">
          <cell r="B1" t="str">
            <v>제전    제  7  호</v>
          </cell>
        </row>
        <row r="8">
          <cell r="B8" t="str">
            <v>1998.  5.  26.</v>
          </cell>
        </row>
      </sheetData>
      <sheetData sheetId="7"/>
      <sheetData sheetId="8" refreshError="1"/>
      <sheetData sheetId="9" refreshError="1">
        <row r="6">
          <cell r="C6">
            <v>11018395</v>
          </cell>
        </row>
        <row r="9">
          <cell r="C9">
            <v>19831363.620000001</v>
          </cell>
        </row>
        <row r="22">
          <cell r="C22">
            <v>2555056</v>
          </cell>
        </row>
      </sheetData>
      <sheetData sheetId="10"/>
      <sheetData sheetId="11" refreshError="1">
        <row r="5">
          <cell r="C5" t="str">
            <v>주포터널외 3개소 전력설비 보수공사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25">
          <cell r="E25">
            <v>1.6160000000000001</v>
          </cell>
        </row>
      </sheetData>
      <sheetData sheetId="43" refreshError="1">
        <row r="1">
          <cell r="D1">
            <v>2</v>
          </cell>
        </row>
        <row r="2">
          <cell r="D2">
            <v>130</v>
          </cell>
        </row>
        <row r="3">
          <cell r="D3">
            <v>50</v>
          </cell>
        </row>
        <row r="4">
          <cell r="D4">
            <v>112500</v>
          </cell>
        </row>
        <row r="5">
          <cell r="D5" t="str">
            <v>서울  -  봉양간  :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2000년1차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갑지"/>
      <sheetName val="내역서"/>
      <sheetName val="특기시방서"/>
      <sheetName val="기계설비시방서"/>
      <sheetName val="내역서 "/>
      <sheetName val="청천내"/>
      <sheetName val="평ꐀ데이터"/>
      <sheetName val="요율"/>
      <sheetName val="자재대"/>
      <sheetName val="2000전체분"/>
      <sheetName val="공문"/>
      <sheetName val="Sheet1"/>
      <sheetName val="기성검사원"/>
      <sheetName val="개산급사유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DATE"/>
      <sheetName val="설계내역서"/>
      <sheetName val="노임이"/>
      <sheetName val="산출내역서집계표"/>
      <sheetName val="내역"/>
      <sheetName val="설계실행투찰"/>
      <sheetName val="초기화면"/>
    </sheetNames>
    <sheetDataSet>
      <sheetData sheetId="0" refreshError="1">
        <row r="6">
          <cell r="R6" t="str">
            <v>1,000억이상</v>
          </cell>
        </row>
        <row r="7">
          <cell r="R7" t="str">
            <v>300억이상</v>
          </cell>
        </row>
        <row r="8">
          <cell r="R8" t="str">
            <v>100억이상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원가계산서"/>
      <sheetName val="내역서"/>
      <sheetName val="일위대가"/>
      <sheetName val="산출물량"/>
      <sheetName val="일위대가표"/>
      <sheetName val="산출"/>
      <sheetName val="노임"/>
      <sheetName val="산출서"/>
      <sheetName val="평가데이터"/>
      <sheetName val="설명"/>
      <sheetName val="경산"/>
      <sheetName val="기계경비_시간당_"/>
      <sheetName val="설계예산서"/>
      <sheetName val="청천내"/>
      <sheetName val="노무비"/>
      <sheetName val="구천"/>
      <sheetName val="2공구하도급내역서"/>
      <sheetName val="내역"/>
      <sheetName val="현장경비"/>
      <sheetName val="견적대비"/>
      <sheetName val="기초입력 DATA"/>
      <sheetName val="DATE"/>
      <sheetName val="전기일위대가"/>
      <sheetName val="내역서1"/>
      <sheetName val="102역사"/>
      <sheetName val="DATA1"/>
      <sheetName val="CABLE SIZE-1"/>
      <sheetName val="일위대가 "/>
      <sheetName val="2.고용보험료산출근거"/>
      <sheetName val="공사개요"/>
      <sheetName val="계정"/>
      <sheetName val="03전반노무비"/>
      <sheetName val="계양가시설"/>
      <sheetName val="총괄내역서"/>
      <sheetName val="동원인원"/>
      <sheetName val="요율"/>
      <sheetName val="물량산출"/>
      <sheetName val="MCC제원"/>
      <sheetName val="전기"/>
      <sheetName val="Baby일위대가"/>
      <sheetName val="현장경상비"/>
      <sheetName val="내역(토목)"/>
      <sheetName val="토목내역"/>
      <sheetName val="설계명세서"/>
      <sheetName val="방배동내역(리라)"/>
      <sheetName val="건축공사집계표"/>
      <sheetName val="부대공사총괄"/>
      <sheetName val="예산내~1"/>
      <sheetName val="자재대"/>
      <sheetName val="기초자료입력"/>
      <sheetName val="준공정산"/>
      <sheetName val="산출1-수변전"/>
      <sheetName val="수량산출"/>
      <sheetName val="일위"/>
      <sheetName val="프랜트면허"/>
      <sheetName val="데이타"/>
      <sheetName val="물가대비표"/>
      <sheetName val="일위대가목록"/>
      <sheetName val="중강당 내역"/>
      <sheetName val="총괄표"/>
      <sheetName val="연결임시"/>
      <sheetName val="일반공사"/>
      <sheetName val="#REF"/>
      <sheetName val="전선 및 전선관"/>
      <sheetName val="조경"/>
      <sheetName val="예산내역서"/>
      <sheetName val="기본자료"/>
      <sheetName val="방배동내역 (총괄)"/>
      <sheetName val="노무비지급명세"/>
      <sheetName val="설계내역서"/>
      <sheetName val="노무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변수값"/>
      <sheetName val="중기상차"/>
      <sheetName val="AS복구"/>
      <sheetName val="중기터파기"/>
      <sheetName val="설계명세"/>
      <sheetName val="품셈 "/>
      <sheetName val="PAINT"/>
      <sheetName val="방화도료"/>
      <sheetName val="자재단가"/>
      <sheetName val="간접"/>
      <sheetName val="원가계산서 "/>
      <sheetName val="99총공사내역서"/>
      <sheetName val="단가산출서"/>
      <sheetName val="Sheet1"/>
      <sheetName val="입력"/>
      <sheetName val="총괄"/>
      <sheetName val="인건비"/>
      <sheetName val="40총괄"/>
      <sheetName val="40집계"/>
      <sheetName val="용역비내역-진짜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효성CB 1P기초"/>
      <sheetName val="기계경비(시간당)"/>
      <sheetName val="램머"/>
      <sheetName val="분전함신설"/>
      <sheetName val="접지1종"/>
      <sheetName val="설비"/>
      <sheetName val="조명율표"/>
      <sheetName val="참조"/>
      <sheetName val="WORK"/>
      <sheetName val="ITEM"/>
      <sheetName val="산출금액내역"/>
      <sheetName val="내역서"/>
      <sheetName val="직재"/>
      <sheetName val="을지"/>
      <sheetName val="Baby일위대가"/>
      <sheetName val="용수량(생활용수)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wall"/>
      <sheetName val="인건비 "/>
      <sheetName val="설비단가표"/>
      <sheetName val="Y-WORK"/>
      <sheetName val="직접경비"/>
      <sheetName val="직접인건비"/>
      <sheetName val="자재대"/>
      <sheetName val="순공사비"/>
      <sheetName val="설계명세서"/>
      <sheetName val="일위대가"/>
      <sheetName val="경산"/>
      <sheetName val="관급자재"/>
      <sheetName val="식재인부"/>
      <sheetName val="점검총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자재단가"/>
      <sheetName val="1호인버트수량"/>
      <sheetName val="노임"/>
      <sheetName val="당사"/>
      <sheetName val="22신설수량"/>
      <sheetName val="단가조사"/>
      <sheetName val="관급총괄"/>
      <sheetName val="내역서01"/>
      <sheetName val="공량산출서"/>
      <sheetName val="조도계산서 (도서)"/>
      <sheetName val="부하계산서"/>
      <sheetName val="CTEMCOST"/>
      <sheetName val="기계경비(시간당)"/>
      <sheetName val="램머"/>
      <sheetName val="관로토공"/>
      <sheetName val="Total"/>
      <sheetName val="내역"/>
      <sheetName val="설계명세서"/>
      <sheetName val="견적의뢰"/>
      <sheetName val="일위목록"/>
      <sheetName val="Customer Databas"/>
      <sheetName val="교사기준면적(초등)"/>
      <sheetName val="평가데이터"/>
      <sheetName val="계수시트"/>
      <sheetName val="#REF"/>
      <sheetName val="성곽내역서"/>
      <sheetName val="내역서"/>
      <sheetName val="DATE"/>
      <sheetName val="토사(PE)"/>
      <sheetName val="관급_File"/>
      <sheetName val="수량산출"/>
      <sheetName val="내역(토목)"/>
      <sheetName val="토목공사일반"/>
      <sheetName val="관로부문"/>
      <sheetName val="단가"/>
      <sheetName val="내역서관로"/>
      <sheetName val="내역서설비"/>
      <sheetName val="내역서케이블"/>
      <sheetName val="6.관급자재조서"/>
      <sheetName val="한전일위"/>
      <sheetName val="데이타"/>
      <sheetName val="공종"/>
      <sheetName val="21301동"/>
      <sheetName val="총괄내역서"/>
      <sheetName val="공사비산출서"/>
      <sheetName val="도급내역"/>
      <sheetName val="재료"/>
      <sheetName val="작성"/>
      <sheetName val="Y-WORK"/>
      <sheetName val="전력구구조물산근"/>
      <sheetName val="2000년1차"/>
      <sheetName val="2000전체분"/>
      <sheetName val="임대견적서"/>
      <sheetName val="홍보비디오"/>
      <sheetName val="내역서2안"/>
      <sheetName val="직노"/>
      <sheetName val="단가산출"/>
      <sheetName val="일위대가 "/>
      <sheetName val="총괄집계표"/>
      <sheetName val="효성CB 1P기초"/>
      <sheetName val="노무비"/>
      <sheetName val="관급자재"/>
      <sheetName val="변경관급자재"/>
      <sheetName val="설명"/>
      <sheetName val="공사개요"/>
      <sheetName val="증감대비"/>
      <sheetName val="파일의이용"/>
      <sheetName val="일위대가"/>
      <sheetName val="공사원가계산서"/>
      <sheetName val="기계경비_시간당_"/>
      <sheetName val="토공"/>
      <sheetName val="부하(성남)"/>
      <sheetName val="원가+내역"/>
      <sheetName val="투찰금액"/>
      <sheetName val="XL4Poppy"/>
      <sheetName val="일산실행내역"/>
      <sheetName val="프랜트면허"/>
      <sheetName val="전선 및 전선관"/>
      <sheetName val="Baby일위대가"/>
      <sheetName val="기둥(원형)"/>
      <sheetName val="전기"/>
      <sheetName val="자재"/>
      <sheetName val="예비"/>
      <sheetName val="옥외외등집계표"/>
      <sheetName val="조명율표"/>
      <sheetName val="빌딩 안내"/>
      <sheetName val="경상"/>
      <sheetName val="가설"/>
      <sheetName val="단위수량"/>
      <sheetName val="원가계산서"/>
      <sheetName val="노임단가"/>
      <sheetName val="단가비교표"/>
      <sheetName val="오수토공"/>
      <sheetName val="공정집계"/>
      <sheetName val="수량집계"/>
      <sheetName val="예산조서"/>
      <sheetName val="물품구매"/>
      <sheetName val="wall"/>
      <sheetName val="정부노임단가"/>
      <sheetName val="2.고용보험료산출근거"/>
      <sheetName val="한일양산"/>
      <sheetName val="관급자재내역서"/>
      <sheetName val="설계예산내역서"/>
      <sheetName val="일 위 대 가 표"/>
      <sheetName val="data"/>
      <sheetName val="공통가설"/>
      <sheetName val="단가 및 재료비"/>
      <sheetName val="중기사용료산출근거"/>
      <sheetName val="도급"/>
      <sheetName val="단가설계"/>
      <sheetName val="투찰가"/>
      <sheetName val="투찰내역"/>
      <sheetName val="경산"/>
      <sheetName val="도로구조공사비"/>
      <sheetName val="도로토공공사비"/>
      <sheetName val="여수토공사비"/>
      <sheetName val="여과지동"/>
      <sheetName val="기초자료"/>
      <sheetName val="기초입력 DATA"/>
      <sheetName val="참조"/>
      <sheetName val="인건비"/>
      <sheetName val="2009년설계(안)"/>
      <sheetName val="총괄표"/>
      <sheetName val="01"/>
      <sheetName val="도급기성"/>
      <sheetName val="1-최종안"/>
      <sheetName val="사업분석-분양가결정"/>
      <sheetName val="부대공"/>
      <sheetName val="포장공"/>
      <sheetName val="판매시설"/>
      <sheetName val="주민복지관"/>
      <sheetName val="지하주차장"/>
      <sheetName val="청천내"/>
      <sheetName val="실행간접비용"/>
      <sheetName val="요율"/>
      <sheetName val="단위단가"/>
      <sheetName val="010101"/>
      <sheetName val="토사_PE_"/>
      <sheetName val="기계경비"/>
      <sheetName val="예산내역서"/>
      <sheetName val="관접합및부설"/>
      <sheetName val="기초단가"/>
      <sheetName val="(C)원내역"/>
      <sheetName val="관급단가"/>
      <sheetName val="가로등내역서"/>
      <sheetName val="자재대"/>
      <sheetName val="본사공가현황"/>
      <sheetName val="견적단가"/>
      <sheetName val="표지"/>
      <sheetName val="설비원가"/>
      <sheetName val="산출금액내역"/>
      <sheetName val="도급내역5+800"/>
      <sheetName val="도급금액"/>
      <sheetName val="재노경"/>
      <sheetName val="9.운반비산출"/>
      <sheetName val="적현로"/>
      <sheetName val="제경비"/>
      <sheetName val="준검 내역서"/>
      <sheetName val="차도조도계산"/>
      <sheetName val="갑지"/>
      <sheetName val="집계표"/>
      <sheetName val="2-5. 예산조서"/>
      <sheetName val="익산-"/>
      <sheetName val="Sheet5"/>
      <sheetName val="주요자재단가"/>
      <sheetName val="Sheet3"/>
      <sheetName val="출력X"/>
      <sheetName val="Sheet1"/>
      <sheetName val="설계예산서"/>
      <sheetName val="일(4)"/>
      <sheetName val="건축"/>
      <sheetName val="을"/>
      <sheetName val="설계예시"/>
      <sheetName val="설비"/>
      <sheetName val="가시설단위수량"/>
      <sheetName val="SORCE1"/>
      <sheetName val="굴착현장"/>
      <sheetName val="하조서"/>
      <sheetName val="수주추정"/>
      <sheetName val="연장(직관)"/>
      <sheetName val="공사명입력"/>
      <sheetName val="근로자자료입력"/>
      <sheetName val="참고자료"/>
      <sheetName val="공리일"/>
      <sheetName val="재정비직인"/>
      <sheetName val="재정비내역"/>
      <sheetName val="지적고시내역"/>
      <sheetName val="실행기초"/>
      <sheetName val="대가표(품셈)"/>
      <sheetName val="계림(함평)"/>
      <sheetName val="계림(장성)"/>
      <sheetName val="값"/>
      <sheetName val="9GNG운반"/>
      <sheetName val="동원인원"/>
      <sheetName val="순공사비"/>
      <sheetName val="노무비 근거"/>
      <sheetName val="구천"/>
      <sheetName val="산근"/>
      <sheetName val="전통건설"/>
      <sheetName val="실행철강하도"/>
      <sheetName val="Hauptdaten"/>
      <sheetName val="유림골조"/>
      <sheetName val="품셈TABLE"/>
      <sheetName val="49"/>
      <sheetName val="시설물"/>
      <sheetName val="식재출력용"/>
      <sheetName val="유지관리"/>
      <sheetName val="남양시작동010313100%"/>
      <sheetName val="인제내역"/>
      <sheetName val="실행견적"/>
      <sheetName val="소비자가"/>
      <sheetName val="원가계산"/>
      <sheetName val="목차"/>
      <sheetName val="지급자재내역서"/>
      <sheetName val="설계내역서"/>
      <sheetName val="조명시설"/>
      <sheetName val="허용전류"/>
      <sheetName val="MCC"/>
      <sheetName val="내역서1999.8최종"/>
    </sheetNames>
    <definedNames>
      <definedName name="돌아가기"/>
      <definedName name="등가도움"/>
      <definedName name="연접도움말"/>
      <definedName name="전선_관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간지"/>
      <sheetName val="갑지"/>
      <sheetName val="원가"/>
      <sheetName val="도급내역서"/>
      <sheetName val="사급내역서"/>
      <sheetName val="관급내역서"/>
      <sheetName val="관급적용단가"/>
      <sheetName val="일위대가"/>
      <sheetName val="산출집계표"/>
      <sheetName val="터널등산근"/>
      <sheetName val="터널조명산근"/>
      <sheetName val="전기실산근"/>
      <sheetName val="터널내산근"/>
      <sheetName val="관리동옥외등산근"/>
      <sheetName val="등열약산근"/>
      <sheetName val="방범산근"/>
      <sheetName val="동력산근"/>
      <sheetName val="가로등설치대가"/>
      <sheetName val="가로등기초대가"/>
      <sheetName val="맨홀대가"/>
      <sheetName val="기타경비산출근거"/>
      <sheetName val="한전외선공사비"/>
      <sheetName val="적용단가"/>
      <sheetName val="인건비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8">
          <cell r="B28">
            <v>100005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공구"/>
      <sheetName val="5공구"/>
      <sheetName val="7공구"/>
      <sheetName val="동두천4공구"/>
      <sheetName val="동두천5공구"/>
      <sheetName val="동두천7공구"/>
      <sheetName val="단가"/>
      <sheetName val="단가조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단가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노무비(DB)"/>
      <sheetName val="산출및내역"/>
      <sheetName val="내역서(교량)전체"/>
      <sheetName val="기초목"/>
      <sheetName val="단가"/>
      <sheetName val="내역서"/>
      <sheetName val="2000년1차"/>
      <sheetName val="9509"/>
      <sheetName val="관급"/>
      <sheetName val="물가대비표"/>
      <sheetName val="기초일위"/>
      <sheetName val="시설일위"/>
      <sheetName val="조명일위"/>
      <sheetName val="집계표"/>
      <sheetName val="직접인건비"/>
      <sheetName val="직접경비"/>
      <sheetName val="구조물"/>
      <sheetName val="기자재대비표"/>
      <sheetName val="일위목록"/>
      <sheetName val="수량산출"/>
      <sheetName val="YES-IL"/>
      <sheetName val="자재단가"/>
      <sheetName val="9811"/>
      <sheetName val="목록"/>
      <sheetName val="1단계"/>
      <sheetName val="원형1호맨홀토공수량"/>
      <sheetName val="아스팔트 포장총괄집계표"/>
      <sheetName val="SORCE1"/>
      <sheetName val="총괄내역서"/>
      <sheetName val="포장재료집계표"/>
      <sheetName val="포장면적산출"/>
      <sheetName val="포장수량집계"/>
      <sheetName val="대로근거"/>
      <sheetName val="중로근거"/>
      <sheetName val="총공사원가계산"/>
      <sheetName val="효성CB 1P기초"/>
      <sheetName val="도"/>
      <sheetName val="갑지"/>
      <sheetName val="준검 내역서"/>
      <sheetName val="운영3과"/>
      <sheetName val="운영1과"/>
      <sheetName val="실행철강하도"/>
      <sheetName val="여과지동"/>
      <sheetName val="기초자료"/>
      <sheetName val="sheet1"/>
      <sheetName val="금광1터널"/>
      <sheetName val="공사설계서"/>
      <sheetName val="48일위(기존)"/>
      <sheetName val="용역비내역-진짜"/>
      <sheetName val="세부내역(직접인건비)"/>
      <sheetName val="세부내역(직접경비)"/>
      <sheetName val="견적을지"/>
      <sheetName val="접속도로집계"/>
      <sheetName val="직노"/>
      <sheetName val="약품공급2"/>
      <sheetName val="기성내역서표지"/>
      <sheetName val="일위목차"/>
      <sheetName val="일위-1"/>
      <sheetName val="공사비증감"/>
      <sheetName val="일위대가2"/>
      <sheetName val="전기일위대가"/>
      <sheetName val="인건비 "/>
      <sheetName val="선로정수계산"/>
      <sheetName val="기계"/>
      <sheetName val="전기"/>
      <sheetName val="기자재단가"/>
      <sheetName val="견적단가비교표"/>
      <sheetName val="명세서"/>
      <sheetName val="토목"/>
    </sheetNames>
    <sheetDataSet>
      <sheetData sheetId="0" refreshError="1">
        <row r="22">
          <cell r="A22">
            <v>1</v>
          </cell>
          <cell r="B22" t="str">
            <v>전선</v>
          </cell>
          <cell r="C22" t="str">
            <v>GV 2㎟</v>
          </cell>
          <cell r="D22">
            <v>1.05</v>
          </cell>
          <cell r="E22" t="str">
            <v>m</v>
          </cell>
          <cell r="F22">
            <v>50</v>
          </cell>
          <cell r="G22">
            <v>642</v>
          </cell>
          <cell r="I22">
            <v>480</v>
          </cell>
          <cell r="J22">
            <v>141</v>
          </cell>
          <cell r="K22">
            <v>148</v>
          </cell>
          <cell r="M22">
            <v>14</v>
          </cell>
          <cell r="AM22">
            <v>1</v>
          </cell>
          <cell r="AN22">
            <v>0.01</v>
          </cell>
          <cell r="AO22">
            <v>1</v>
          </cell>
          <cell r="AP22" t="str">
            <v>내선전공</v>
          </cell>
          <cell r="AQ22">
            <v>0.01</v>
          </cell>
          <cell r="BB22" t="str">
            <v>전 7-8</v>
          </cell>
        </row>
        <row r="23">
          <cell r="A23">
            <v>2</v>
          </cell>
          <cell r="B23" t="str">
            <v>전선</v>
          </cell>
          <cell r="C23" t="str">
            <v>GV 3.5㎟</v>
          </cell>
          <cell r="D23">
            <v>1.05</v>
          </cell>
          <cell r="E23" t="str">
            <v>m</v>
          </cell>
          <cell r="F23">
            <v>50</v>
          </cell>
          <cell r="G23">
            <v>694</v>
          </cell>
          <cell r="I23">
            <v>480</v>
          </cell>
          <cell r="J23">
            <v>191</v>
          </cell>
          <cell r="K23">
            <v>200</v>
          </cell>
          <cell r="M23">
            <v>14</v>
          </cell>
          <cell r="AM23">
            <v>1</v>
          </cell>
          <cell r="AN23">
            <v>0.01</v>
          </cell>
          <cell r="AO23">
            <v>1</v>
          </cell>
          <cell r="AP23" t="str">
            <v>내선전공</v>
          </cell>
          <cell r="AQ23">
            <v>0.01</v>
          </cell>
          <cell r="BB23" t="str">
            <v>전 7-8</v>
          </cell>
        </row>
        <row r="24">
          <cell r="A24">
            <v>3</v>
          </cell>
          <cell r="B24" t="str">
            <v>전선</v>
          </cell>
          <cell r="C24" t="str">
            <v>GV 5.5㎟</v>
          </cell>
          <cell r="D24">
            <v>1.05</v>
          </cell>
          <cell r="E24" t="str">
            <v>m</v>
          </cell>
          <cell r="F24">
            <v>50</v>
          </cell>
          <cell r="G24">
            <v>765</v>
          </cell>
          <cell r="I24">
            <v>480</v>
          </cell>
          <cell r="J24">
            <v>259</v>
          </cell>
          <cell r="K24">
            <v>271</v>
          </cell>
          <cell r="M24">
            <v>14</v>
          </cell>
          <cell r="AM24">
            <v>1</v>
          </cell>
          <cell r="AN24">
            <v>0.01</v>
          </cell>
          <cell r="AO24">
            <v>1</v>
          </cell>
          <cell r="AP24" t="str">
            <v>내선전공</v>
          </cell>
          <cell r="AQ24">
            <v>0.01</v>
          </cell>
          <cell r="BB24" t="str">
            <v>전 7-8</v>
          </cell>
        </row>
        <row r="25">
          <cell r="A25">
            <v>4</v>
          </cell>
          <cell r="B25" t="str">
            <v>전선</v>
          </cell>
          <cell r="C25" t="str">
            <v>GV 8㎟</v>
          </cell>
          <cell r="D25">
            <v>1.05</v>
          </cell>
          <cell r="E25" t="str">
            <v>m</v>
          </cell>
          <cell r="F25">
            <v>50</v>
          </cell>
          <cell r="G25">
            <v>1403</v>
          </cell>
          <cell r="I25">
            <v>960</v>
          </cell>
          <cell r="J25">
            <v>396</v>
          </cell>
          <cell r="K25">
            <v>415</v>
          </cell>
          <cell r="M25">
            <v>28</v>
          </cell>
          <cell r="AM25">
            <v>1</v>
          </cell>
          <cell r="AN25">
            <v>0.02</v>
          </cell>
          <cell r="AO25">
            <v>1</v>
          </cell>
          <cell r="AP25" t="str">
            <v>내선전공</v>
          </cell>
          <cell r="AQ25">
            <v>0.02</v>
          </cell>
          <cell r="BB25" t="str">
            <v>전 7-8</v>
          </cell>
        </row>
        <row r="26">
          <cell r="A26">
            <v>5</v>
          </cell>
          <cell r="B26" t="str">
            <v>전선</v>
          </cell>
          <cell r="C26" t="str">
            <v>GV 14㎟</v>
          </cell>
          <cell r="D26">
            <v>1.05</v>
          </cell>
          <cell r="E26" t="str">
            <v>m</v>
          </cell>
          <cell r="F26">
            <v>50</v>
          </cell>
          <cell r="G26">
            <v>1689</v>
          </cell>
          <cell r="I26">
            <v>960</v>
          </cell>
          <cell r="J26">
            <v>668</v>
          </cell>
          <cell r="K26">
            <v>701</v>
          </cell>
          <cell r="M26">
            <v>28</v>
          </cell>
          <cell r="AM26">
            <v>1</v>
          </cell>
          <cell r="AN26">
            <v>0.02</v>
          </cell>
          <cell r="AO26">
            <v>1</v>
          </cell>
          <cell r="AP26" t="str">
            <v>내선전공</v>
          </cell>
          <cell r="AQ26">
            <v>0.02</v>
          </cell>
          <cell r="BB26" t="str">
            <v>전 7-8</v>
          </cell>
        </row>
        <row r="27">
          <cell r="A27">
            <v>6</v>
          </cell>
          <cell r="B27" t="str">
            <v>전선</v>
          </cell>
          <cell r="C27" t="str">
            <v>GV 22㎟</v>
          </cell>
          <cell r="D27">
            <v>1.05</v>
          </cell>
          <cell r="E27" t="str">
            <v>m</v>
          </cell>
          <cell r="F27">
            <v>50</v>
          </cell>
          <cell r="G27">
            <v>2505</v>
          </cell>
          <cell r="I27">
            <v>1488</v>
          </cell>
          <cell r="J27">
            <v>927</v>
          </cell>
          <cell r="K27">
            <v>973</v>
          </cell>
          <cell r="M27">
            <v>44</v>
          </cell>
          <cell r="AM27">
            <v>1</v>
          </cell>
          <cell r="AN27">
            <v>3.1E-2</v>
          </cell>
          <cell r="AO27">
            <v>1</v>
          </cell>
          <cell r="AP27" t="str">
            <v>내선전공</v>
          </cell>
          <cell r="AQ27">
            <v>3.1E-2</v>
          </cell>
          <cell r="BB27" t="str">
            <v>전 7-8</v>
          </cell>
        </row>
        <row r="28">
          <cell r="A28">
            <v>7</v>
          </cell>
          <cell r="B28" t="str">
            <v>전선</v>
          </cell>
          <cell r="C28" t="str">
            <v>GV 38㎟</v>
          </cell>
          <cell r="D28">
            <v>1.05</v>
          </cell>
          <cell r="E28" t="str">
            <v>m</v>
          </cell>
          <cell r="F28">
            <v>50</v>
          </cell>
          <cell r="G28">
            <v>2997</v>
          </cell>
          <cell r="I28">
            <v>1488</v>
          </cell>
          <cell r="J28">
            <v>1396</v>
          </cell>
          <cell r="K28">
            <v>1465</v>
          </cell>
          <cell r="M28">
            <v>44</v>
          </cell>
          <cell r="AM28">
            <v>1</v>
          </cell>
          <cell r="AN28">
            <v>3.1E-2</v>
          </cell>
          <cell r="AO28">
            <v>1</v>
          </cell>
          <cell r="AP28" t="str">
            <v>내선전공</v>
          </cell>
          <cell r="AQ28">
            <v>3.1E-2</v>
          </cell>
          <cell r="BB28" t="str">
            <v>전 7-8</v>
          </cell>
        </row>
        <row r="29">
          <cell r="A29">
            <v>8</v>
          </cell>
          <cell r="B29" t="str">
            <v>전선</v>
          </cell>
          <cell r="C29" t="str">
            <v>GV 50㎟</v>
          </cell>
          <cell r="D29">
            <v>1.05</v>
          </cell>
          <cell r="E29" t="str">
            <v>m</v>
          </cell>
          <cell r="F29">
            <v>50</v>
          </cell>
          <cell r="G29">
            <v>4540</v>
          </cell>
          <cell r="I29">
            <v>2497</v>
          </cell>
          <cell r="J29">
            <v>1876</v>
          </cell>
          <cell r="K29">
            <v>1969</v>
          </cell>
          <cell r="M29">
            <v>74</v>
          </cell>
          <cell r="AM29">
            <v>1</v>
          </cell>
          <cell r="AN29">
            <v>5.1999999999999998E-2</v>
          </cell>
          <cell r="AO29">
            <v>1</v>
          </cell>
          <cell r="AP29" t="str">
            <v>내선전공</v>
          </cell>
          <cell r="AQ29">
            <v>5.1999999999999998E-2</v>
          </cell>
          <cell r="BB29" t="str">
            <v>전 7-8</v>
          </cell>
        </row>
        <row r="30">
          <cell r="A30">
            <v>9</v>
          </cell>
          <cell r="B30" t="str">
            <v>전선</v>
          </cell>
          <cell r="C30" t="str">
            <v>GV 60㎟</v>
          </cell>
          <cell r="D30">
            <v>1.05</v>
          </cell>
          <cell r="E30" t="str">
            <v>m</v>
          </cell>
          <cell r="F30">
            <v>50</v>
          </cell>
          <cell r="G30">
            <v>4889</v>
          </cell>
          <cell r="I30">
            <v>2497</v>
          </cell>
          <cell r="J30">
            <v>2208</v>
          </cell>
          <cell r="K30">
            <v>2318</v>
          </cell>
          <cell r="M30">
            <v>74</v>
          </cell>
          <cell r="AM30">
            <v>1</v>
          </cell>
          <cell r="AN30">
            <v>5.1999999999999998E-2</v>
          </cell>
          <cell r="AO30">
            <v>1</v>
          </cell>
          <cell r="AP30" t="str">
            <v>내선전공</v>
          </cell>
          <cell r="AQ30">
            <v>5.1999999999999998E-2</v>
          </cell>
          <cell r="BB30" t="str">
            <v>전 7-8</v>
          </cell>
        </row>
        <row r="31">
          <cell r="A31">
            <v>10</v>
          </cell>
          <cell r="B31" t="str">
            <v>전선</v>
          </cell>
          <cell r="C31" t="str">
            <v>GV 80㎟</v>
          </cell>
          <cell r="D31">
            <v>1.05</v>
          </cell>
          <cell r="E31" t="str">
            <v>m</v>
          </cell>
          <cell r="F31">
            <v>50</v>
          </cell>
          <cell r="G31">
            <v>6122</v>
          </cell>
          <cell r="I31">
            <v>3073</v>
          </cell>
          <cell r="J31">
            <v>2817</v>
          </cell>
          <cell r="K31">
            <v>2957</v>
          </cell>
          <cell r="M31">
            <v>92</v>
          </cell>
          <cell r="AM31">
            <v>1</v>
          </cell>
          <cell r="AN31">
            <v>6.4000000000000001E-2</v>
          </cell>
          <cell r="AO31">
            <v>1</v>
          </cell>
          <cell r="AP31" t="str">
            <v>내선전공</v>
          </cell>
          <cell r="AQ31">
            <v>6.4000000000000001E-2</v>
          </cell>
          <cell r="BB31" t="str">
            <v>전 7-8</v>
          </cell>
        </row>
        <row r="32">
          <cell r="A32">
            <v>11</v>
          </cell>
          <cell r="B32" t="str">
            <v>전선</v>
          </cell>
          <cell r="C32" t="str">
            <v>GV 100㎟</v>
          </cell>
          <cell r="D32">
            <v>1.05</v>
          </cell>
          <cell r="E32" t="str">
            <v>m</v>
          </cell>
          <cell r="F32">
            <v>50</v>
          </cell>
          <cell r="G32">
            <v>6618</v>
          </cell>
          <cell r="I32">
            <v>3073</v>
          </cell>
          <cell r="J32">
            <v>3289</v>
          </cell>
          <cell r="K32">
            <v>3453</v>
          </cell>
          <cell r="M32">
            <v>92</v>
          </cell>
          <cell r="AM32">
            <v>1</v>
          </cell>
          <cell r="AN32">
            <v>6.4000000000000001E-2</v>
          </cell>
          <cell r="AO32">
            <v>1</v>
          </cell>
          <cell r="AP32" t="str">
            <v>내선전공</v>
          </cell>
          <cell r="AQ32">
            <v>6.4000000000000001E-2</v>
          </cell>
          <cell r="BB32" t="str">
            <v>전 7-8</v>
          </cell>
        </row>
        <row r="33">
          <cell r="A33">
            <v>12</v>
          </cell>
          <cell r="B33" t="str">
            <v>전선</v>
          </cell>
          <cell r="C33" t="str">
            <v>GV 150㎟</v>
          </cell>
          <cell r="D33">
            <v>1.05</v>
          </cell>
          <cell r="E33" t="str">
            <v>m</v>
          </cell>
          <cell r="F33">
            <v>50</v>
          </cell>
          <cell r="G33">
            <v>9880</v>
          </cell>
          <cell r="I33">
            <v>4226</v>
          </cell>
          <cell r="J33">
            <v>5265</v>
          </cell>
          <cell r="K33">
            <v>5528</v>
          </cell>
          <cell r="M33">
            <v>126</v>
          </cell>
          <cell r="AM33">
            <v>1</v>
          </cell>
          <cell r="AN33">
            <v>8.7999999999999995E-2</v>
          </cell>
          <cell r="AO33">
            <v>1</v>
          </cell>
          <cell r="AP33" t="str">
            <v>내선전공</v>
          </cell>
          <cell r="AQ33">
            <v>8.7999999999999995E-2</v>
          </cell>
          <cell r="BB33" t="str">
            <v>전 7-8</v>
          </cell>
        </row>
        <row r="34">
          <cell r="A34">
            <v>13</v>
          </cell>
          <cell r="B34" t="str">
            <v>전선</v>
          </cell>
          <cell r="C34" t="str">
            <v>GV 200㎟</v>
          </cell>
          <cell r="D34">
            <v>1.05</v>
          </cell>
          <cell r="E34" t="str">
            <v>m</v>
          </cell>
          <cell r="F34">
            <v>50</v>
          </cell>
          <cell r="G34">
            <v>12155</v>
          </cell>
          <cell r="I34">
            <v>5138</v>
          </cell>
          <cell r="J34">
            <v>6537</v>
          </cell>
          <cell r="K34">
            <v>6863</v>
          </cell>
          <cell r="M34">
            <v>154</v>
          </cell>
          <cell r="AM34">
            <v>1</v>
          </cell>
          <cell r="AN34">
            <v>0.107</v>
          </cell>
          <cell r="AO34">
            <v>1</v>
          </cell>
          <cell r="AP34" t="str">
            <v>내선전공</v>
          </cell>
          <cell r="AQ34">
            <v>0.107</v>
          </cell>
          <cell r="BB34" t="str">
            <v>전 7-8</v>
          </cell>
        </row>
        <row r="35">
          <cell r="A35">
            <v>14</v>
          </cell>
          <cell r="B35" t="str">
            <v>전선</v>
          </cell>
          <cell r="C35" t="str">
            <v>GV 325㎟</v>
          </cell>
          <cell r="D35">
            <v>1.05</v>
          </cell>
          <cell r="E35" t="str">
            <v>m</v>
          </cell>
          <cell r="F35">
            <v>50</v>
          </cell>
          <cell r="G35">
            <v>19004</v>
          </cell>
          <cell r="I35">
            <v>7684</v>
          </cell>
          <cell r="J35">
            <v>10562</v>
          </cell>
          <cell r="K35">
            <v>11090</v>
          </cell>
          <cell r="M35">
            <v>230</v>
          </cell>
          <cell r="AM35">
            <v>1</v>
          </cell>
          <cell r="AN35">
            <v>0.16</v>
          </cell>
          <cell r="AO35">
            <v>1</v>
          </cell>
          <cell r="AP35" t="str">
            <v>내선전공</v>
          </cell>
          <cell r="AQ35">
            <v>0.16</v>
          </cell>
          <cell r="BB35" t="str">
            <v>전 7-8</v>
          </cell>
        </row>
        <row r="36">
          <cell r="A36">
            <v>15</v>
          </cell>
          <cell r="B36" t="str">
            <v>전선</v>
          </cell>
          <cell r="C36" t="str">
            <v>BC 22㎟</v>
          </cell>
          <cell r="D36">
            <v>1.05</v>
          </cell>
          <cell r="E36" t="str">
            <v>m</v>
          </cell>
          <cell r="F36">
            <v>50</v>
          </cell>
          <cell r="G36">
            <v>2160</v>
          </cell>
          <cell r="I36">
            <v>1488</v>
          </cell>
          <cell r="J36">
            <v>599</v>
          </cell>
          <cell r="K36">
            <v>628</v>
          </cell>
          <cell r="M36">
            <v>44</v>
          </cell>
          <cell r="AM36">
            <v>1</v>
          </cell>
          <cell r="AN36">
            <v>3.1E-2</v>
          </cell>
          <cell r="AO36">
            <v>1</v>
          </cell>
          <cell r="AP36" t="str">
            <v>내선전공</v>
          </cell>
          <cell r="AQ36">
            <v>3.1E-2</v>
          </cell>
          <cell r="BB36" t="str">
            <v>전 7-8</v>
          </cell>
        </row>
        <row r="37">
          <cell r="A37">
            <v>16</v>
          </cell>
          <cell r="B37" t="str">
            <v>전선</v>
          </cell>
          <cell r="C37" t="str">
            <v>BC 38㎟</v>
          </cell>
          <cell r="D37">
            <v>1.05</v>
          </cell>
          <cell r="E37" t="str">
            <v>m</v>
          </cell>
          <cell r="F37">
            <v>50</v>
          </cell>
          <cell r="G37">
            <v>2511</v>
          </cell>
          <cell r="I37">
            <v>1488</v>
          </cell>
          <cell r="J37">
            <v>933</v>
          </cell>
          <cell r="K37">
            <v>979</v>
          </cell>
          <cell r="M37">
            <v>44</v>
          </cell>
          <cell r="AM37">
            <v>1</v>
          </cell>
          <cell r="AN37">
            <v>3.1E-2</v>
          </cell>
          <cell r="AO37">
            <v>1</v>
          </cell>
          <cell r="AP37" t="str">
            <v>내선전공</v>
          </cell>
          <cell r="AQ37">
            <v>3.1E-2</v>
          </cell>
          <cell r="BB37" t="str">
            <v>전 7-8</v>
          </cell>
        </row>
        <row r="38">
          <cell r="A38">
            <v>17</v>
          </cell>
          <cell r="B38" t="str">
            <v>전선</v>
          </cell>
          <cell r="C38" t="str">
            <v>BC 60㎟</v>
          </cell>
          <cell r="D38">
            <v>1.05</v>
          </cell>
          <cell r="E38" t="str">
            <v>m</v>
          </cell>
          <cell r="F38">
            <v>50</v>
          </cell>
          <cell r="G38">
            <v>4203</v>
          </cell>
          <cell r="I38">
            <v>2497</v>
          </cell>
          <cell r="J38">
            <v>1555</v>
          </cell>
          <cell r="K38">
            <v>1632</v>
          </cell>
          <cell r="M38">
            <v>74</v>
          </cell>
          <cell r="AM38">
            <v>1</v>
          </cell>
          <cell r="AN38">
            <v>5.1999999999999998E-2</v>
          </cell>
          <cell r="AO38">
            <v>1</v>
          </cell>
          <cell r="AP38" t="str">
            <v>내선전공</v>
          </cell>
          <cell r="AQ38">
            <v>5.1999999999999998E-2</v>
          </cell>
          <cell r="BB38" t="str">
            <v>전 7-8</v>
          </cell>
        </row>
        <row r="39">
          <cell r="A39">
            <v>18</v>
          </cell>
          <cell r="B39" t="str">
            <v>전선</v>
          </cell>
          <cell r="C39" t="str">
            <v>BC 100㎟</v>
          </cell>
          <cell r="D39">
            <v>1.05</v>
          </cell>
          <cell r="E39" t="str">
            <v>m</v>
          </cell>
          <cell r="F39">
            <v>50</v>
          </cell>
          <cell r="G39">
            <v>5785</v>
          </cell>
          <cell r="I39">
            <v>3073</v>
          </cell>
          <cell r="J39">
            <v>2496</v>
          </cell>
          <cell r="K39">
            <v>2620</v>
          </cell>
          <cell r="M39">
            <v>92</v>
          </cell>
          <cell r="AM39">
            <v>1</v>
          </cell>
          <cell r="AN39">
            <v>6.4000000000000001E-2</v>
          </cell>
          <cell r="AO39">
            <v>1</v>
          </cell>
          <cell r="AP39" t="str">
            <v>내선전공</v>
          </cell>
          <cell r="AQ39">
            <v>6.4000000000000001E-2</v>
          </cell>
          <cell r="BB39" t="str">
            <v>전 7-8</v>
          </cell>
        </row>
        <row r="40">
          <cell r="A40">
            <v>19</v>
          </cell>
          <cell r="B40" t="str">
            <v>전선</v>
          </cell>
          <cell r="C40" t="str">
            <v>IV 1.2㎜</v>
          </cell>
          <cell r="D40">
            <v>1.05</v>
          </cell>
          <cell r="E40" t="str">
            <v>m</v>
          </cell>
          <cell r="F40">
            <v>50</v>
          </cell>
          <cell r="G40">
            <v>529</v>
          </cell>
          <cell r="I40">
            <v>480</v>
          </cell>
          <cell r="J40">
            <v>34</v>
          </cell>
          <cell r="K40">
            <v>35</v>
          </cell>
          <cell r="M40">
            <v>14</v>
          </cell>
          <cell r="AM40">
            <v>1</v>
          </cell>
          <cell r="AN40">
            <v>0.01</v>
          </cell>
          <cell r="AO40">
            <v>1</v>
          </cell>
          <cell r="AP40" t="str">
            <v>내선전공</v>
          </cell>
          <cell r="AQ40">
            <v>0.01</v>
          </cell>
          <cell r="BB40" t="str">
            <v>전 7-8</v>
          </cell>
        </row>
        <row r="41">
          <cell r="A41">
            <v>20</v>
          </cell>
          <cell r="B41" t="str">
            <v>전선</v>
          </cell>
          <cell r="C41" t="str">
            <v>IV 1.6㎜</v>
          </cell>
          <cell r="D41">
            <v>1.05</v>
          </cell>
          <cell r="E41" t="str">
            <v>m</v>
          </cell>
          <cell r="F41">
            <v>50</v>
          </cell>
          <cell r="G41">
            <v>551</v>
          </cell>
          <cell r="I41">
            <v>480</v>
          </cell>
          <cell r="J41">
            <v>55</v>
          </cell>
          <cell r="K41">
            <v>57</v>
          </cell>
          <cell r="M41">
            <v>14</v>
          </cell>
          <cell r="AM41">
            <v>1</v>
          </cell>
          <cell r="AN41">
            <v>0.01</v>
          </cell>
          <cell r="AO41">
            <v>1</v>
          </cell>
          <cell r="AP41" t="str">
            <v>내선전공</v>
          </cell>
          <cell r="AQ41">
            <v>0.01</v>
          </cell>
          <cell r="BB41" t="str">
            <v>전 7-8</v>
          </cell>
        </row>
        <row r="42">
          <cell r="A42">
            <v>21</v>
          </cell>
          <cell r="B42" t="str">
            <v>전선</v>
          </cell>
          <cell r="C42" t="str">
            <v>IV 2㎜</v>
          </cell>
          <cell r="D42">
            <v>1.05</v>
          </cell>
          <cell r="E42" t="str">
            <v>m</v>
          </cell>
          <cell r="F42">
            <v>50</v>
          </cell>
          <cell r="G42">
            <v>582</v>
          </cell>
          <cell r="I42">
            <v>480</v>
          </cell>
          <cell r="J42">
            <v>84</v>
          </cell>
          <cell r="K42">
            <v>88</v>
          </cell>
          <cell r="M42">
            <v>14</v>
          </cell>
          <cell r="AM42">
            <v>1</v>
          </cell>
          <cell r="AN42">
            <v>0.01</v>
          </cell>
          <cell r="AO42">
            <v>1</v>
          </cell>
          <cell r="AP42" t="str">
            <v>내선전공</v>
          </cell>
          <cell r="AQ42">
            <v>0.01</v>
          </cell>
          <cell r="BB42" t="str">
            <v>전 7-8</v>
          </cell>
        </row>
        <row r="43">
          <cell r="A43">
            <v>22</v>
          </cell>
          <cell r="B43" t="str">
            <v>전선</v>
          </cell>
          <cell r="C43" t="str">
            <v>IV 3.5㎟</v>
          </cell>
          <cell r="D43">
            <v>1.05</v>
          </cell>
          <cell r="E43" t="str">
            <v>m</v>
          </cell>
          <cell r="F43">
            <v>50</v>
          </cell>
          <cell r="G43">
            <v>602</v>
          </cell>
          <cell r="I43">
            <v>480</v>
          </cell>
          <cell r="J43">
            <v>103</v>
          </cell>
          <cell r="K43">
            <v>108</v>
          </cell>
          <cell r="M43">
            <v>14</v>
          </cell>
          <cell r="AM43">
            <v>1</v>
          </cell>
          <cell r="AN43">
            <v>0.01</v>
          </cell>
          <cell r="AO43">
            <v>1</v>
          </cell>
          <cell r="AP43" t="str">
            <v>내선전공</v>
          </cell>
          <cell r="AQ43">
            <v>0.01</v>
          </cell>
          <cell r="BB43" t="str">
            <v>전 7-8</v>
          </cell>
        </row>
        <row r="44">
          <cell r="A44">
            <v>23</v>
          </cell>
          <cell r="B44" t="str">
            <v>전선</v>
          </cell>
          <cell r="C44" t="str">
            <v>IV 5.5㎟</v>
          </cell>
          <cell r="D44">
            <v>1.05</v>
          </cell>
          <cell r="E44" t="str">
            <v>m</v>
          </cell>
          <cell r="F44">
            <v>50</v>
          </cell>
          <cell r="G44">
            <v>666</v>
          </cell>
          <cell r="I44">
            <v>480</v>
          </cell>
          <cell r="J44">
            <v>164</v>
          </cell>
          <cell r="K44">
            <v>172</v>
          </cell>
          <cell r="M44">
            <v>14</v>
          </cell>
          <cell r="AM44">
            <v>1</v>
          </cell>
          <cell r="AN44">
            <v>0.01</v>
          </cell>
          <cell r="AO44">
            <v>1</v>
          </cell>
          <cell r="AP44" t="str">
            <v>내선전공</v>
          </cell>
          <cell r="AQ44">
            <v>0.01</v>
          </cell>
          <cell r="BB44" t="str">
            <v>전 7-8</v>
          </cell>
        </row>
        <row r="45">
          <cell r="A45">
            <v>24</v>
          </cell>
          <cell r="B45" t="str">
            <v>전선</v>
          </cell>
          <cell r="C45" t="str">
            <v>IV 8㎟</v>
          </cell>
          <cell r="D45">
            <v>1.05</v>
          </cell>
          <cell r="E45" t="str">
            <v>m</v>
          </cell>
          <cell r="F45">
            <v>50</v>
          </cell>
          <cell r="G45">
            <v>1220</v>
          </cell>
          <cell r="I45">
            <v>960</v>
          </cell>
          <cell r="J45">
            <v>221</v>
          </cell>
          <cell r="K45">
            <v>232</v>
          </cell>
          <cell r="M45">
            <v>28</v>
          </cell>
          <cell r="AM45">
            <v>1</v>
          </cell>
          <cell r="AN45">
            <v>0.02</v>
          </cell>
          <cell r="AO45">
            <v>1</v>
          </cell>
          <cell r="AP45" t="str">
            <v>내선전공</v>
          </cell>
          <cell r="AQ45">
            <v>0.02</v>
          </cell>
          <cell r="BB45" t="str">
            <v>전 7-8</v>
          </cell>
        </row>
        <row r="46">
          <cell r="A46">
            <v>25</v>
          </cell>
          <cell r="B46" t="str">
            <v>전선</v>
          </cell>
          <cell r="C46" t="str">
            <v>IV 14㎟</v>
          </cell>
          <cell r="D46">
            <v>1.05</v>
          </cell>
          <cell r="E46" t="str">
            <v>m</v>
          </cell>
          <cell r="F46">
            <v>50</v>
          </cell>
          <cell r="G46">
            <v>1467</v>
          </cell>
          <cell r="I46">
            <v>960</v>
          </cell>
          <cell r="J46">
            <v>457</v>
          </cell>
          <cell r="K46">
            <v>479</v>
          </cell>
          <cell r="M46">
            <v>28</v>
          </cell>
          <cell r="AM46">
            <v>1</v>
          </cell>
          <cell r="AN46">
            <v>0.02</v>
          </cell>
          <cell r="AO46">
            <v>1</v>
          </cell>
          <cell r="AP46" t="str">
            <v>내선전공</v>
          </cell>
          <cell r="AQ46">
            <v>0.02</v>
          </cell>
          <cell r="BB46" t="str">
            <v>전 7-8</v>
          </cell>
        </row>
        <row r="47">
          <cell r="A47">
            <v>26</v>
          </cell>
          <cell r="B47" t="str">
            <v>전선</v>
          </cell>
          <cell r="C47" t="str">
            <v>IV 22㎟</v>
          </cell>
          <cell r="D47">
            <v>1.05</v>
          </cell>
          <cell r="E47" t="str">
            <v>m</v>
          </cell>
          <cell r="F47">
            <v>50</v>
          </cell>
          <cell r="G47">
            <v>2229</v>
          </cell>
          <cell r="I47">
            <v>1488</v>
          </cell>
          <cell r="J47">
            <v>664</v>
          </cell>
          <cell r="K47">
            <v>697</v>
          </cell>
          <cell r="M47">
            <v>44</v>
          </cell>
          <cell r="AM47">
            <v>1</v>
          </cell>
          <cell r="AN47">
            <v>3.1E-2</v>
          </cell>
          <cell r="AO47">
            <v>1</v>
          </cell>
          <cell r="AP47" t="str">
            <v>내선전공</v>
          </cell>
          <cell r="AQ47">
            <v>3.1E-2</v>
          </cell>
          <cell r="BB47" t="str">
            <v>전 7-8</v>
          </cell>
        </row>
        <row r="48">
          <cell r="A48">
            <v>27</v>
          </cell>
          <cell r="B48" t="str">
            <v>전선</v>
          </cell>
          <cell r="C48" t="str">
            <v>IV 38㎟</v>
          </cell>
          <cell r="D48">
            <v>1.05</v>
          </cell>
          <cell r="E48" t="str">
            <v>m</v>
          </cell>
          <cell r="F48">
            <v>50</v>
          </cell>
          <cell r="G48">
            <v>2640</v>
          </cell>
          <cell r="I48">
            <v>1488</v>
          </cell>
          <cell r="J48">
            <v>1056</v>
          </cell>
          <cell r="K48">
            <v>1108</v>
          </cell>
          <cell r="M48">
            <v>44</v>
          </cell>
          <cell r="AM48">
            <v>1</v>
          </cell>
          <cell r="AN48">
            <v>3.1E-2</v>
          </cell>
          <cell r="AO48">
            <v>1</v>
          </cell>
          <cell r="AP48" t="str">
            <v>내선전공</v>
          </cell>
          <cell r="AQ48">
            <v>3.1E-2</v>
          </cell>
          <cell r="BB48" t="str">
            <v>전 7-8</v>
          </cell>
        </row>
        <row r="49">
          <cell r="A49">
            <v>28</v>
          </cell>
          <cell r="B49" t="str">
            <v>전선</v>
          </cell>
          <cell r="C49" t="str">
            <v>HIV 1.2㎜</v>
          </cell>
          <cell r="D49">
            <v>1.05</v>
          </cell>
          <cell r="E49" t="str">
            <v>m</v>
          </cell>
          <cell r="F49">
            <v>50</v>
          </cell>
          <cell r="G49">
            <v>531</v>
          </cell>
          <cell r="I49">
            <v>480</v>
          </cell>
          <cell r="J49">
            <v>36</v>
          </cell>
          <cell r="K49">
            <v>37</v>
          </cell>
          <cell r="M49">
            <v>14</v>
          </cell>
          <cell r="AM49">
            <v>1</v>
          </cell>
          <cell r="AN49">
            <v>0.01</v>
          </cell>
          <cell r="AO49">
            <v>1</v>
          </cell>
          <cell r="AP49" t="str">
            <v>내선전공</v>
          </cell>
          <cell r="AQ49">
            <v>0.01</v>
          </cell>
          <cell r="BB49" t="str">
            <v>전 7-8</v>
          </cell>
        </row>
        <row r="50">
          <cell r="A50">
            <v>29</v>
          </cell>
          <cell r="B50" t="str">
            <v>전선</v>
          </cell>
          <cell r="C50" t="str">
            <v>HIV 1.6㎜</v>
          </cell>
          <cell r="D50">
            <v>1.05</v>
          </cell>
          <cell r="E50" t="str">
            <v>m</v>
          </cell>
          <cell r="F50">
            <v>50</v>
          </cell>
          <cell r="G50">
            <v>554</v>
          </cell>
          <cell r="I50">
            <v>480</v>
          </cell>
          <cell r="J50">
            <v>58</v>
          </cell>
          <cell r="K50">
            <v>60</v>
          </cell>
          <cell r="M50">
            <v>14</v>
          </cell>
          <cell r="AM50">
            <v>1</v>
          </cell>
          <cell r="AN50">
            <v>0.01</v>
          </cell>
          <cell r="AO50">
            <v>1</v>
          </cell>
          <cell r="AP50" t="str">
            <v>내선전공</v>
          </cell>
          <cell r="AQ50">
            <v>0.01</v>
          </cell>
          <cell r="BB50" t="str">
            <v>전 7-8</v>
          </cell>
        </row>
        <row r="51">
          <cell r="A51">
            <v>30</v>
          </cell>
          <cell r="B51" t="str">
            <v>전선</v>
          </cell>
          <cell r="C51" t="str">
            <v>HIV 2㎜</v>
          </cell>
          <cell r="D51">
            <v>1.05</v>
          </cell>
          <cell r="E51" t="str">
            <v>m</v>
          </cell>
          <cell r="F51">
            <v>50</v>
          </cell>
          <cell r="G51">
            <v>583</v>
          </cell>
          <cell r="I51">
            <v>480</v>
          </cell>
          <cell r="J51">
            <v>85</v>
          </cell>
          <cell r="K51">
            <v>89</v>
          </cell>
          <cell r="M51">
            <v>14</v>
          </cell>
          <cell r="AM51">
            <v>1</v>
          </cell>
          <cell r="AN51">
            <v>0.01</v>
          </cell>
          <cell r="AO51">
            <v>1</v>
          </cell>
          <cell r="AP51" t="str">
            <v>내선전공</v>
          </cell>
          <cell r="AQ51">
            <v>0.01</v>
          </cell>
          <cell r="BB51" t="str">
            <v>전 7-8</v>
          </cell>
        </row>
        <row r="52">
          <cell r="A52">
            <v>31</v>
          </cell>
          <cell r="B52" t="str">
            <v>케이블</v>
          </cell>
          <cell r="C52" t="str">
            <v>FR-3 10C/1.6㎟</v>
          </cell>
          <cell r="D52">
            <v>1.05</v>
          </cell>
          <cell r="E52" t="str">
            <v>m</v>
          </cell>
          <cell r="F52">
            <v>50</v>
          </cell>
          <cell r="G52">
            <v>4916</v>
          </cell>
          <cell r="I52">
            <v>2944</v>
          </cell>
          <cell r="J52">
            <v>1795</v>
          </cell>
          <cell r="K52">
            <v>1884</v>
          </cell>
          <cell r="M52">
            <v>88</v>
          </cell>
          <cell r="AM52">
            <v>1</v>
          </cell>
          <cell r="AN52">
            <v>4.8000000000000001E-2</v>
          </cell>
          <cell r="AO52">
            <v>1</v>
          </cell>
          <cell r="AP52" t="str">
            <v>저압케이블공</v>
          </cell>
          <cell r="AQ52">
            <v>4.8000000000000001E-2</v>
          </cell>
          <cell r="BB52" t="str">
            <v>전 7-10</v>
          </cell>
        </row>
        <row r="53">
          <cell r="A53">
            <v>32</v>
          </cell>
          <cell r="B53" t="str">
            <v>케이블</v>
          </cell>
          <cell r="C53" t="str">
            <v>FR-3 7C/2㎟</v>
          </cell>
          <cell r="D53">
            <v>1.05</v>
          </cell>
          <cell r="E53" t="str">
            <v>m</v>
          </cell>
          <cell r="F53">
            <v>50</v>
          </cell>
          <cell r="G53">
            <v>4535</v>
          </cell>
          <cell r="I53">
            <v>2944</v>
          </cell>
          <cell r="J53">
            <v>1432</v>
          </cell>
          <cell r="K53">
            <v>1503</v>
          </cell>
          <cell r="M53">
            <v>88</v>
          </cell>
          <cell r="AM53">
            <v>1</v>
          </cell>
          <cell r="AN53">
            <v>4.8000000000000001E-2</v>
          </cell>
          <cell r="AO53">
            <v>1</v>
          </cell>
          <cell r="AP53" t="str">
            <v>저압케이블공</v>
          </cell>
          <cell r="AQ53">
            <v>4.8000000000000001E-2</v>
          </cell>
          <cell r="BB53" t="str">
            <v>전 7-10</v>
          </cell>
        </row>
        <row r="54">
          <cell r="A54">
            <v>33</v>
          </cell>
          <cell r="B54" t="str">
            <v>케이블</v>
          </cell>
          <cell r="C54" t="str">
            <v>CV 600V 1C/3.5㎟</v>
          </cell>
          <cell r="D54">
            <v>1.03</v>
          </cell>
          <cell r="E54" t="str">
            <v>m</v>
          </cell>
          <cell r="F54">
            <v>50</v>
          </cell>
          <cell r="G54">
            <v>881</v>
          </cell>
          <cell r="I54">
            <v>674</v>
          </cell>
          <cell r="J54">
            <v>182</v>
          </cell>
          <cell r="K54">
            <v>187</v>
          </cell>
          <cell r="M54">
            <v>20</v>
          </cell>
          <cell r="AM54">
            <v>1</v>
          </cell>
          <cell r="AN54">
            <v>1.0999999999999999E-2</v>
          </cell>
          <cell r="AO54">
            <v>1</v>
          </cell>
          <cell r="AP54" t="str">
            <v>저압케이블공</v>
          </cell>
          <cell r="AQ54">
            <v>1.0999999999999999E-2</v>
          </cell>
          <cell r="BB54" t="str">
            <v>전 7-10</v>
          </cell>
        </row>
        <row r="55">
          <cell r="A55">
            <v>34</v>
          </cell>
          <cell r="B55" t="str">
            <v>케이블</v>
          </cell>
          <cell r="C55" t="str">
            <v>CV 600V 1C/5.5㎟</v>
          </cell>
          <cell r="D55">
            <v>1.03</v>
          </cell>
          <cell r="E55" t="str">
            <v>m</v>
          </cell>
          <cell r="F55">
            <v>50</v>
          </cell>
          <cell r="G55">
            <v>1095</v>
          </cell>
          <cell r="I55">
            <v>797</v>
          </cell>
          <cell r="J55">
            <v>267</v>
          </cell>
          <cell r="K55">
            <v>275</v>
          </cell>
          <cell r="M55">
            <v>23</v>
          </cell>
          <cell r="AM55">
            <v>1</v>
          </cell>
          <cell r="AN55">
            <v>1.2999999999999999E-2</v>
          </cell>
          <cell r="AO55">
            <v>1</v>
          </cell>
          <cell r="AP55" t="str">
            <v>저압케이블공</v>
          </cell>
          <cell r="AQ55">
            <v>1.2999999999999999E-2</v>
          </cell>
          <cell r="BB55" t="str">
            <v>전 7-10</v>
          </cell>
        </row>
        <row r="56">
          <cell r="A56">
            <v>35</v>
          </cell>
          <cell r="B56" t="str">
            <v>케이블</v>
          </cell>
          <cell r="C56" t="str">
            <v>CV 600V 1C/8㎟</v>
          </cell>
          <cell r="D56">
            <v>1.03</v>
          </cell>
          <cell r="E56" t="str">
            <v>m</v>
          </cell>
          <cell r="F56">
            <v>50</v>
          </cell>
          <cell r="G56">
            <v>1219</v>
          </cell>
          <cell r="I56">
            <v>858</v>
          </cell>
          <cell r="J56">
            <v>327</v>
          </cell>
          <cell r="K56">
            <v>336</v>
          </cell>
          <cell r="M56">
            <v>25</v>
          </cell>
          <cell r="AM56">
            <v>1</v>
          </cell>
          <cell r="AN56">
            <v>1.4E-2</v>
          </cell>
          <cell r="AO56">
            <v>1</v>
          </cell>
          <cell r="AP56" t="str">
            <v>저압케이블공</v>
          </cell>
          <cell r="AQ56">
            <v>1.4E-2</v>
          </cell>
          <cell r="BB56" t="str">
            <v>전 7-10</v>
          </cell>
        </row>
        <row r="57">
          <cell r="A57">
            <v>36</v>
          </cell>
          <cell r="B57" t="str">
            <v>케이블</v>
          </cell>
          <cell r="C57" t="str">
            <v>CV 600V 1C/14㎟</v>
          </cell>
          <cell r="D57">
            <v>1.03</v>
          </cell>
          <cell r="E57" t="str">
            <v>m</v>
          </cell>
          <cell r="F57">
            <v>50</v>
          </cell>
          <cell r="G57">
            <v>1854</v>
          </cell>
          <cell r="I57">
            <v>1226</v>
          </cell>
          <cell r="J57">
            <v>575</v>
          </cell>
          <cell r="K57">
            <v>592</v>
          </cell>
          <cell r="M57">
            <v>36</v>
          </cell>
          <cell r="AM57">
            <v>1</v>
          </cell>
          <cell r="AN57">
            <v>0.02</v>
          </cell>
          <cell r="AO57">
            <v>1</v>
          </cell>
          <cell r="AP57" t="str">
            <v>저압케이블공</v>
          </cell>
          <cell r="AQ57">
            <v>0.02</v>
          </cell>
          <cell r="BB57" t="str">
            <v>전 7-9</v>
          </cell>
        </row>
        <row r="58">
          <cell r="A58">
            <v>37</v>
          </cell>
          <cell r="B58" t="str">
            <v>케이블</v>
          </cell>
          <cell r="C58" t="str">
            <v>CV 600V 1C/22㎟</v>
          </cell>
          <cell r="D58">
            <v>1.03</v>
          </cell>
          <cell r="E58" t="str">
            <v>m</v>
          </cell>
          <cell r="F58">
            <v>50</v>
          </cell>
          <cell r="G58">
            <v>2460</v>
          </cell>
          <cell r="I58">
            <v>1594</v>
          </cell>
          <cell r="J58">
            <v>796</v>
          </cell>
          <cell r="K58">
            <v>819</v>
          </cell>
          <cell r="M58">
            <v>47</v>
          </cell>
          <cell r="AM58">
            <v>1</v>
          </cell>
          <cell r="AN58">
            <v>2.5999999999999999E-2</v>
          </cell>
          <cell r="AO58">
            <v>1</v>
          </cell>
          <cell r="AP58" t="str">
            <v>저압케이블공</v>
          </cell>
          <cell r="AQ58">
            <v>2.5999999999999999E-2</v>
          </cell>
          <cell r="BB58" t="str">
            <v>전 7-9</v>
          </cell>
        </row>
        <row r="59">
          <cell r="A59">
            <v>38</v>
          </cell>
          <cell r="B59" t="str">
            <v>케이블</v>
          </cell>
          <cell r="C59" t="str">
            <v>CV 600V 1C/38㎟</v>
          </cell>
          <cell r="D59">
            <v>1.03</v>
          </cell>
          <cell r="E59" t="str">
            <v>m</v>
          </cell>
          <cell r="F59">
            <v>50</v>
          </cell>
          <cell r="G59">
            <v>3537</v>
          </cell>
          <cell r="I59">
            <v>2208</v>
          </cell>
          <cell r="J59">
            <v>1227</v>
          </cell>
          <cell r="K59">
            <v>1263</v>
          </cell>
          <cell r="M59">
            <v>66</v>
          </cell>
          <cell r="AM59">
            <v>1</v>
          </cell>
          <cell r="AN59">
            <v>3.5999999999999997E-2</v>
          </cell>
          <cell r="AO59">
            <v>1</v>
          </cell>
          <cell r="AP59" t="str">
            <v>저압케이블공</v>
          </cell>
          <cell r="AQ59">
            <v>3.5999999999999997E-2</v>
          </cell>
          <cell r="BB59" t="str">
            <v>전 7-9</v>
          </cell>
        </row>
        <row r="60">
          <cell r="A60">
            <v>39</v>
          </cell>
          <cell r="B60" t="str">
            <v>케이블</v>
          </cell>
          <cell r="C60" t="str">
            <v>CV 600V 1C/60㎟</v>
          </cell>
          <cell r="D60">
            <v>1.03</v>
          </cell>
          <cell r="E60" t="str">
            <v>m</v>
          </cell>
          <cell r="F60">
            <v>50</v>
          </cell>
          <cell r="G60">
            <v>5073</v>
          </cell>
          <cell r="I60">
            <v>3005</v>
          </cell>
          <cell r="J60">
            <v>1921</v>
          </cell>
          <cell r="K60">
            <v>1978</v>
          </cell>
          <cell r="M60">
            <v>90</v>
          </cell>
          <cell r="AM60">
            <v>1</v>
          </cell>
          <cell r="AN60">
            <v>4.9000000000000002E-2</v>
          </cell>
          <cell r="AO60">
            <v>1</v>
          </cell>
          <cell r="AP60" t="str">
            <v>저압케이블공</v>
          </cell>
          <cell r="AQ60">
            <v>4.9000000000000002E-2</v>
          </cell>
          <cell r="BB60" t="str">
            <v>전 7-9</v>
          </cell>
        </row>
        <row r="61">
          <cell r="A61">
            <v>40</v>
          </cell>
          <cell r="B61" t="str">
            <v>케이블</v>
          </cell>
          <cell r="C61" t="str">
            <v>CV 600V 1C/80㎟</v>
          </cell>
          <cell r="D61">
            <v>1.03</v>
          </cell>
          <cell r="E61" t="str">
            <v>m</v>
          </cell>
          <cell r="F61">
            <v>50</v>
          </cell>
          <cell r="G61">
            <v>6463</v>
          </cell>
          <cell r="I61">
            <v>3680</v>
          </cell>
          <cell r="J61">
            <v>2596</v>
          </cell>
          <cell r="K61">
            <v>2673</v>
          </cell>
          <cell r="M61">
            <v>110</v>
          </cell>
          <cell r="AM61">
            <v>1</v>
          </cell>
          <cell r="AN61">
            <v>0.06</v>
          </cell>
          <cell r="AO61">
            <v>1</v>
          </cell>
          <cell r="AP61" t="str">
            <v>저압케이블공</v>
          </cell>
          <cell r="AQ61">
            <v>0.06</v>
          </cell>
          <cell r="BB61" t="str">
            <v>전 7-9</v>
          </cell>
        </row>
        <row r="62">
          <cell r="A62">
            <v>41</v>
          </cell>
          <cell r="B62" t="str">
            <v>케이블</v>
          </cell>
          <cell r="C62" t="str">
            <v>CV 600V 1C/100㎟</v>
          </cell>
          <cell r="D62">
            <v>1.03</v>
          </cell>
          <cell r="E62" t="str">
            <v>m</v>
          </cell>
          <cell r="F62">
            <v>50</v>
          </cell>
          <cell r="G62">
            <v>7562</v>
          </cell>
          <cell r="I62">
            <v>4355</v>
          </cell>
          <cell r="J62">
            <v>2988</v>
          </cell>
          <cell r="K62">
            <v>3077</v>
          </cell>
          <cell r="M62">
            <v>130</v>
          </cell>
          <cell r="AM62">
            <v>1</v>
          </cell>
          <cell r="AN62">
            <v>7.0999999999999994E-2</v>
          </cell>
          <cell r="AO62">
            <v>1</v>
          </cell>
          <cell r="AP62" t="str">
            <v>저압케이블공</v>
          </cell>
          <cell r="AQ62">
            <v>7.0999999999999994E-2</v>
          </cell>
          <cell r="BB62" t="str">
            <v>전 7-9</v>
          </cell>
        </row>
        <row r="63">
          <cell r="A63">
            <v>42</v>
          </cell>
          <cell r="B63" t="str">
            <v>케이블</v>
          </cell>
          <cell r="C63" t="str">
            <v>CV 600V 1C/125㎟</v>
          </cell>
          <cell r="D63">
            <v>1.03</v>
          </cell>
          <cell r="E63" t="str">
            <v>m</v>
          </cell>
          <cell r="F63">
            <v>50</v>
          </cell>
          <cell r="G63">
            <v>9221</v>
          </cell>
          <cell r="I63">
            <v>5152</v>
          </cell>
          <cell r="J63">
            <v>3801</v>
          </cell>
          <cell r="K63">
            <v>3915</v>
          </cell>
          <cell r="M63">
            <v>154</v>
          </cell>
          <cell r="AM63">
            <v>1</v>
          </cell>
          <cell r="AN63">
            <v>8.4000000000000005E-2</v>
          </cell>
          <cell r="AO63">
            <v>1</v>
          </cell>
          <cell r="AP63" t="str">
            <v>저압케이블공</v>
          </cell>
          <cell r="AQ63">
            <v>8.4000000000000005E-2</v>
          </cell>
          <cell r="BB63" t="str">
            <v>전 7-9</v>
          </cell>
        </row>
        <row r="64">
          <cell r="A64">
            <v>43</v>
          </cell>
          <cell r="B64" t="str">
            <v>케이블</v>
          </cell>
          <cell r="C64" t="str">
            <v>CV 600V 1C/150㎟</v>
          </cell>
          <cell r="D64">
            <v>1.03</v>
          </cell>
          <cell r="E64" t="str">
            <v>m</v>
          </cell>
          <cell r="F64">
            <v>50</v>
          </cell>
          <cell r="G64">
            <v>10614</v>
          </cell>
          <cell r="I64">
            <v>5950</v>
          </cell>
          <cell r="J64">
            <v>4356</v>
          </cell>
          <cell r="K64">
            <v>4486</v>
          </cell>
          <cell r="M64">
            <v>178</v>
          </cell>
          <cell r="AM64">
            <v>1</v>
          </cell>
          <cell r="AN64">
            <v>9.7000000000000003E-2</v>
          </cell>
          <cell r="AO64">
            <v>1</v>
          </cell>
          <cell r="AP64" t="str">
            <v>저압케이블공</v>
          </cell>
          <cell r="AQ64">
            <v>9.7000000000000003E-2</v>
          </cell>
          <cell r="BB64" t="str">
            <v>전 7-9</v>
          </cell>
        </row>
        <row r="65">
          <cell r="A65">
            <v>44</v>
          </cell>
          <cell r="B65" t="str">
            <v>케이블</v>
          </cell>
          <cell r="C65" t="str">
            <v>CV 600V 1C/200㎟</v>
          </cell>
          <cell r="D65">
            <v>1.03</v>
          </cell>
          <cell r="E65" t="str">
            <v>m</v>
          </cell>
          <cell r="F65">
            <v>50</v>
          </cell>
          <cell r="G65">
            <v>14445</v>
          </cell>
          <cell r="I65">
            <v>7177</v>
          </cell>
          <cell r="J65">
            <v>6848</v>
          </cell>
          <cell r="K65">
            <v>7053</v>
          </cell>
          <cell r="M65">
            <v>215</v>
          </cell>
          <cell r="AM65">
            <v>1</v>
          </cell>
          <cell r="AN65">
            <v>0.11700000000000001</v>
          </cell>
          <cell r="AO65">
            <v>1</v>
          </cell>
          <cell r="AP65" t="str">
            <v>저압케이블공</v>
          </cell>
          <cell r="AQ65">
            <v>0.11700000000000001</v>
          </cell>
          <cell r="BB65" t="str">
            <v>전 7-9</v>
          </cell>
        </row>
        <row r="66">
          <cell r="A66">
            <v>45</v>
          </cell>
          <cell r="B66" t="str">
            <v>케이블</v>
          </cell>
          <cell r="C66" t="str">
            <v>CV 600V 1C/250㎟</v>
          </cell>
          <cell r="D66">
            <v>1.03</v>
          </cell>
          <cell r="E66" t="str">
            <v>m</v>
          </cell>
          <cell r="F66">
            <v>50</v>
          </cell>
          <cell r="G66">
            <v>17155</v>
          </cell>
          <cell r="I66">
            <v>8710</v>
          </cell>
          <cell r="J66">
            <v>7946</v>
          </cell>
          <cell r="K66">
            <v>8184</v>
          </cell>
          <cell r="M66">
            <v>261</v>
          </cell>
          <cell r="AM66">
            <v>1</v>
          </cell>
          <cell r="AN66">
            <v>0.14199999999999999</v>
          </cell>
          <cell r="AO66">
            <v>1</v>
          </cell>
          <cell r="AP66" t="str">
            <v>저압케이블공</v>
          </cell>
          <cell r="AQ66">
            <v>0.14199999999999999</v>
          </cell>
          <cell r="BB66" t="str">
            <v>전 7-9</v>
          </cell>
        </row>
        <row r="67">
          <cell r="A67">
            <v>46</v>
          </cell>
          <cell r="B67" t="str">
            <v>케이블</v>
          </cell>
          <cell r="C67" t="str">
            <v>CV 600V 1C/325㎟</v>
          </cell>
          <cell r="D67">
            <v>1.03</v>
          </cell>
          <cell r="E67" t="str">
            <v>m</v>
          </cell>
          <cell r="F67">
            <v>50</v>
          </cell>
          <cell r="G67">
            <v>20688</v>
          </cell>
          <cell r="I67">
            <v>10550</v>
          </cell>
          <cell r="J67">
            <v>9536</v>
          </cell>
          <cell r="K67">
            <v>9822</v>
          </cell>
          <cell r="M67">
            <v>316</v>
          </cell>
          <cell r="AM67">
            <v>1</v>
          </cell>
          <cell r="AN67">
            <v>0.17199999999999999</v>
          </cell>
          <cell r="AO67">
            <v>1</v>
          </cell>
          <cell r="AP67" t="str">
            <v>저압케이블공</v>
          </cell>
          <cell r="AQ67">
            <v>0.17199999999999999</v>
          </cell>
          <cell r="BB67" t="str">
            <v>전 7-9</v>
          </cell>
        </row>
        <row r="68">
          <cell r="A68">
            <v>47</v>
          </cell>
          <cell r="B68" t="str">
            <v>케이블</v>
          </cell>
          <cell r="C68" t="str">
            <v>CV 600V 1C/400㎟</v>
          </cell>
          <cell r="D68">
            <v>1.03</v>
          </cell>
          <cell r="E68" t="str">
            <v>m</v>
          </cell>
          <cell r="F68">
            <v>50</v>
          </cell>
          <cell r="G68">
            <v>24673</v>
          </cell>
          <cell r="I68">
            <v>12575</v>
          </cell>
          <cell r="J68">
            <v>11380</v>
          </cell>
          <cell r="K68">
            <v>11721</v>
          </cell>
          <cell r="M68">
            <v>377</v>
          </cell>
          <cell r="AM68">
            <v>1</v>
          </cell>
          <cell r="AN68">
            <v>0.20499999999999999</v>
          </cell>
          <cell r="AO68">
            <v>1</v>
          </cell>
          <cell r="AP68" t="str">
            <v>저압케이블공</v>
          </cell>
          <cell r="AQ68">
            <v>0.20499999999999999</v>
          </cell>
          <cell r="BB68" t="str">
            <v>전 7-9</v>
          </cell>
        </row>
        <row r="69">
          <cell r="A69">
            <v>48</v>
          </cell>
          <cell r="B69" t="str">
            <v>케이블</v>
          </cell>
          <cell r="C69" t="str">
            <v>CV 600V 1C/500㎟</v>
          </cell>
          <cell r="D69">
            <v>1.03</v>
          </cell>
          <cell r="E69" t="str">
            <v>m</v>
          </cell>
          <cell r="F69">
            <v>50</v>
          </cell>
          <cell r="G69">
            <v>29837</v>
          </cell>
          <cell r="I69">
            <v>14722</v>
          </cell>
          <cell r="J69">
            <v>14247</v>
          </cell>
          <cell r="K69">
            <v>14674</v>
          </cell>
          <cell r="M69">
            <v>441</v>
          </cell>
          <cell r="AM69">
            <v>1</v>
          </cell>
          <cell r="AN69">
            <v>0.24</v>
          </cell>
          <cell r="AO69">
            <v>1</v>
          </cell>
          <cell r="AP69" t="str">
            <v>저압케이블공</v>
          </cell>
          <cell r="AQ69">
            <v>0.24</v>
          </cell>
          <cell r="BB69" t="str">
            <v>전 7-9</v>
          </cell>
        </row>
        <row r="70">
          <cell r="A70">
            <v>49</v>
          </cell>
          <cell r="B70" t="str">
            <v>케이블</v>
          </cell>
          <cell r="C70" t="str">
            <v>CV 600V 2C/2㎟</v>
          </cell>
          <cell r="D70">
            <v>1.03</v>
          </cell>
          <cell r="E70" t="str">
            <v>m</v>
          </cell>
          <cell r="F70">
            <v>50</v>
          </cell>
          <cell r="G70">
            <v>1250</v>
          </cell>
          <cell r="I70">
            <v>858</v>
          </cell>
          <cell r="J70">
            <v>357</v>
          </cell>
          <cell r="K70">
            <v>367</v>
          </cell>
          <cell r="M70">
            <v>25</v>
          </cell>
          <cell r="AM70">
            <v>1</v>
          </cell>
          <cell r="AN70">
            <v>1.4E-2</v>
          </cell>
          <cell r="AO70">
            <v>1</v>
          </cell>
          <cell r="AP70" t="str">
            <v>저압케이블공</v>
          </cell>
          <cell r="AQ70">
            <v>1.4E-2</v>
          </cell>
          <cell r="BB70" t="str">
            <v>전 7-10</v>
          </cell>
        </row>
        <row r="71">
          <cell r="A71">
            <v>50</v>
          </cell>
          <cell r="B71" t="str">
            <v>케이블</v>
          </cell>
          <cell r="C71" t="str">
            <v>CV 600V 2C/3.5㎟</v>
          </cell>
          <cell r="D71">
            <v>1.03</v>
          </cell>
          <cell r="E71" t="str">
            <v>m</v>
          </cell>
          <cell r="F71">
            <v>50</v>
          </cell>
          <cell r="G71">
            <v>1479</v>
          </cell>
          <cell r="I71">
            <v>981</v>
          </cell>
          <cell r="J71">
            <v>456</v>
          </cell>
          <cell r="K71">
            <v>469</v>
          </cell>
          <cell r="M71">
            <v>29</v>
          </cell>
          <cell r="AM71">
            <v>1</v>
          </cell>
          <cell r="AN71">
            <v>1.6E-2</v>
          </cell>
          <cell r="AO71">
            <v>1</v>
          </cell>
          <cell r="AP71" t="str">
            <v>저압케이블공</v>
          </cell>
          <cell r="AQ71">
            <v>1.6E-2</v>
          </cell>
          <cell r="BB71" t="str">
            <v>전 7-10</v>
          </cell>
        </row>
        <row r="72">
          <cell r="A72">
            <v>51</v>
          </cell>
          <cell r="B72" t="str">
            <v>케이블</v>
          </cell>
          <cell r="C72" t="str">
            <v>CV 600V 2C/5.5㎟</v>
          </cell>
          <cell r="D72">
            <v>1.03</v>
          </cell>
          <cell r="E72" t="str">
            <v>m</v>
          </cell>
          <cell r="F72">
            <v>50</v>
          </cell>
          <cell r="G72">
            <v>1763</v>
          </cell>
          <cell r="I72">
            <v>1104</v>
          </cell>
          <cell r="J72">
            <v>608</v>
          </cell>
          <cell r="K72">
            <v>626</v>
          </cell>
          <cell r="M72">
            <v>33</v>
          </cell>
          <cell r="AM72">
            <v>1</v>
          </cell>
          <cell r="AN72">
            <v>1.7999999999999999E-2</v>
          </cell>
          <cell r="AO72">
            <v>1</v>
          </cell>
          <cell r="AP72" t="str">
            <v>저압케이블공</v>
          </cell>
          <cell r="AQ72">
            <v>1.7999999999999999E-2</v>
          </cell>
          <cell r="BB72" t="str">
            <v>전 7-10</v>
          </cell>
        </row>
        <row r="73">
          <cell r="A73">
            <v>52</v>
          </cell>
          <cell r="B73" t="str">
            <v>케이블</v>
          </cell>
          <cell r="C73" t="str">
            <v>CV 600V 2C/8㎟</v>
          </cell>
          <cell r="D73">
            <v>1.03</v>
          </cell>
          <cell r="E73" t="str">
            <v>m</v>
          </cell>
          <cell r="F73">
            <v>50</v>
          </cell>
          <cell r="G73">
            <v>2052</v>
          </cell>
          <cell r="I73">
            <v>1226</v>
          </cell>
          <cell r="J73">
            <v>767</v>
          </cell>
          <cell r="K73">
            <v>790</v>
          </cell>
          <cell r="M73">
            <v>36</v>
          </cell>
          <cell r="AM73">
            <v>1</v>
          </cell>
          <cell r="AN73">
            <v>0.02</v>
          </cell>
          <cell r="AO73">
            <v>1</v>
          </cell>
          <cell r="AP73" t="str">
            <v>저압케이블공</v>
          </cell>
          <cell r="AQ73">
            <v>0.02</v>
          </cell>
          <cell r="BB73" t="str">
            <v>전 7-10</v>
          </cell>
        </row>
        <row r="74">
          <cell r="A74">
            <v>53</v>
          </cell>
          <cell r="B74" t="str">
            <v>케이블</v>
          </cell>
          <cell r="C74" t="str">
            <v>CV 600V 2C/14㎟</v>
          </cell>
          <cell r="D74">
            <v>1.03</v>
          </cell>
          <cell r="E74" t="str">
            <v>m</v>
          </cell>
          <cell r="F74">
            <v>50</v>
          </cell>
          <cell r="G74">
            <v>3888</v>
          </cell>
          <cell r="I74">
            <v>2404</v>
          </cell>
          <cell r="J74">
            <v>1371</v>
          </cell>
          <cell r="K74">
            <v>1412</v>
          </cell>
          <cell r="M74">
            <v>72</v>
          </cell>
          <cell r="AM74">
            <v>1</v>
          </cell>
          <cell r="AN74">
            <v>2.7999999999999997E-2</v>
          </cell>
          <cell r="AO74">
            <v>1.4</v>
          </cell>
          <cell r="AP74" t="str">
            <v>저압케이블공</v>
          </cell>
          <cell r="AQ74">
            <v>2.7999999999999997E-2</v>
          </cell>
          <cell r="BB74" t="str">
            <v>전 7-9</v>
          </cell>
        </row>
        <row r="75">
          <cell r="A75">
            <v>54</v>
          </cell>
          <cell r="B75" t="str">
            <v>케이블</v>
          </cell>
          <cell r="C75" t="str">
            <v>CV 600V 2C/22㎟</v>
          </cell>
          <cell r="D75">
            <v>1.03</v>
          </cell>
          <cell r="E75" t="str">
            <v>m</v>
          </cell>
          <cell r="F75">
            <v>50</v>
          </cell>
          <cell r="G75">
            <v>5087</v>
          </cell>
          <cell r="I75">
            <v>3126</v>
          </cell>
          <cell r="J75">
            <v>1814</v>
          </cell>
          <cell r="K75">
            <v>1868</v>
          </cell>
          <cell r="M75">
            <v>93</v>
          </cell>
          <cell r="AM75">
            <v>1</v>
          </cell>
          <cell r="AN75">
            <v>3.6399999999999995E-2</v>
          </cell>
          <cell r="AO75">
            <v>1.4</v>
          </cell>
          <cell r="AP75" t="str">
            <v>저압케이블공</v>
          </cell>
          <cell r="AQ75">
            <v>3.6399999999999995E-2</v>
          </cell>
          <cell r="BB75" t="str">
            <v>전 7-9</v>
          </cell>
        </row>
        <row r="76">
          <cell r="A76">
            <v>55</v>
          </cell>
          <cell r="B76" t="str">
            <v>케이블</v>
          </cell>
          <cell r="C76" t="str">
            <v>CV 600V 2C/38㎟</v>
          </cell>
          <cell r="D76">
            <v>1.03</v>
          </cell>
          <cell r="E76" t="str">
            <v>m</v>
          </cell>
          <cell r="F76">
            <v>50</v>
          </cell>
          <cell r="G76">
            <v>7334</v>
          </cell>
          <cell r="I76">
            <v>4328</v>
          </cell>
          <cell r="J76">
            <v>2794</v>
          </cell>
          <cell r="K76">
            <v>2877</v>
          </cell>
          <cell r="M76">
            <v>129</v>
          </cell>
          <cell r="AM76">
            <v>1</v>
          </cell>
          <cell r="AN76">
            <v>5.0399999999999993E-2</v>
          </cell>
          <cell r="AO76">
            <v>1.4</v>
          </cell>
          <cell r="AP76" t="str">
            <v>저압케이블공</v>
          </cell>
          <cell r="AQ76">
            <v>5.0399999999999993E-2</v>
          </cell>
          <cell r="BB76" t="str">
            <v>전 7-9</v>
          </cell>
        </row>
        <row r="77">
          <cell r="A77">
            <v>56</v>
          </cell>
          <cell r="B77" t="str">
            <v>케이블</v>
          </cell>
          <cell r="C77" t="str">
            <v>CV 600V 2C/60㎟</v>
          </cell>
          <cell r="D77">
            <v>1.03</v>
          </cell>
          <cell r="E77" t="str">
            <v>m</v>
          </cell>
          <cell r="F77">
            <v>50</v>
          </cell>
          <cell r="G77">
            <v>11060</v>
          </cell>
          <cell r="I77">
            <v>5891</v>
          </cell>
          <cell r="J77">
            <v>4848</v>
          </cell>
          <cell r="K77">
            <v>4993</v>
          </cell>
          <cell r="M77">
            <v>176</v>
          </cell>
          <cell r="AM77">
            <v>1</v>
          </cell>
          <cell r="AN77">
            <v>6.8599999999999994E-2</v>
          </cell>
          <cell r="AO77">
            <v>1.4</v>
          </cell>
          <cell r="AP77" t="str">
            <v>저압케이블공</v>
          </cell>
          <cell r="AQ77">
            <v>6.8599999999999994E-2</v>
          </cell>
          <cell r="BB77" t="str">
            <v>전 7-9</v>
          </cell>
        </row>
        <row r="78">
          <cell r="A78">
            <v>57</v>
          </cell>
          <cell r="B78" t="str">
            <v>케이블</v>
          </cell>
          <cell r="C78" t="str">
            <v>CV 600V 3C/3.5㎟</v>
          </cell>
          <cell r="D78">
            <v>1.03</v>
          </cell>
          <cell r="E78" t="str">
            <v>m</v>
          </cell>
          <cell r="F78">
            <v>50</v>
          </cell>
          <cell r="G78">
            <v>1953</v>
          </cell>
          <cell r="I78">
            <v>1349</v>
          </cell>
          <cell r="J78">
            <v>548</v>
          </cell>
          <cell r="K78">
            <v>564</v>
          </cell>
          <cell r="M78">
            <v>40</v>
          </cell>
          <cell r="AM78">
            <v>1</v>
          </cell>
          <cell r="AN78">
            <v>2.1999999999999999E-2</v>
          </cell>
          <cell r="AO78">
            <v>1</v>
          </cell>
          <cell r="AP78" t="str">
            <v>저압케이블공</v>
          </cell>
          <cell r="AQ78">
            <v>2.1999999999999999E-2</v>
          </cell>
          <cell r="BB78" t="str">
            <v>전 7-10</v>
          </cell>
        </row>
        <row r="79">
          <cell r="A79">
            <v>58</v>
          </cell>
          <cell r="B79" t="str">
            <v>케이블</v>
          </cell>
          <cell r="C79" t="str">
            <v>CV 600V 3C/5.5㎟</v>
          </cell>
          <cell r="D79">
            <v>1.03</v>
          </cell>
          <cell r="E79" t="str">
            <v>m</v>
          </cell>
          <cell r="F79">
            <v>50</v>
          </cell>
          <cell r="G79">
            <v>2424</v>
          </cell>
          <cell r="I79">
            <v>1594</v>
          </cell>
          <cell r="J79">
            <v>761</v>
          </cell>
          <cell r="K79">
            <v>783</v>
          </cell>
          <cell r="M79">
            <v>47</v>
          </cell>
          <cell r="AM79">
            <v>1</v>
          </cell>
          <cell r="AN79">
            <v>2.5999999999999999E-2</v>
          </cell>
          <cell r="AO79">
            <v>1</v>
          </cell>
          <cell r="AP79" t="str">
            <v>저압케이블공</v>
          </cell>
          <cell r="AQ79">
            <v>2.5999999999999999E-2</v>
          </cell>
          <cell r="BB79" t="str">
            <v>전 7-10</v>
          </cell>
        </row>
        <row r="80">
          <cell r="A80">
            <v>59</v>
          </cell>
          <cell r="B80" t="str">
            <v>케이블</v>
          </cell>
          <cell r="C80" t="str">
            <v>CV 600V 3C/8㎟</v>
          </cell>
          <cell r="D80">
            <v>1.03</v>
          </cell>
          <cell r="E80" t="str">
            <v>m</v>
          </cell>
          <cell r="F80">
            <v>50</v>
          </cell>
          <cell r="G80">
            <v>2827</v>
          </cell>
          <cell r="I80">
            <v>1778</v>
          </cell>
          <cell r="J80">
            <v>967</v>
          </cell>
          <cell r="K80">
            <v>996</v>
          </cell>
          <cell r="M80">
            <v>53</v>
          </cell>
          <cell r="AM80">
            <v>1</v>
          </cell>
          <cell r="AN80">
            <v>2.9000000000000001E-2</v>
          </cell>
          <cell r="AO80">
            <v>1</v>
          </cell>
          <cell r="AP80" t="str">
            <v>저압케이블공</v>
          </cell>
          <cell r="AQ80">
            <v>2.9000000000000001E-2</v>
          </cell>
          <cell r="BB80" t="str">
            <v>전 7-10</v>
          </cell>
        </row>
        <row r="81">
          <cell r="A81">
            <v>60</v>
          </cell>
          <cell r="B81" t="str">
            <v>케이블</v>
          </cell>
          <cell r="C81" t="str">
            <v>CV 600V 3C/14㎟</v>
          </cell>
          <cell r="D81">
            <v>1.03</v>
          </cell>
          <cell r="E81" t="str">
            <v>m</v>
          </cell>
          <cell r="F81">
            <v>50</v>
          </cell>
          <cell r="G81">
            <v>6933</v>
          </cell>
          <cell r="I81">
            <v>4907</v>
          </cell>
          <cell r="J81">
            <v>1825</v>
          </cell>
          <cell r="K81">
            <v>1879</v>
          </cell>
          <cell r="M81">
            <v>147</v>
          </cell>
          <cell r="AM81">
            <v>1</v>
          </cell>
          <cell r="AN81">
            <v>0.04</v>
          </cell>
          <cell r="AO81">
            <v>2</v>
          </cell>
          <cell r="AP81" t="str">
            <v>저압케이블공</v>
          </cell>
          <cell r="AQ81">
            <v>0.04</v>
          </cell>
          <cell r="BB81" t="str">
            <v>전 7-9</v>
          </cell>
        </row>
        <row r="82">
          <cell r="A82">
            <v>61</v>
          </cell>
          <cell r="B82" t="str">
            <v>케이블</v>
          </cell>
          <cell r="C82" t="str">
            <v>CV 600V 3C/22㎟</v>
          </cell>
          <cell r="D82">
            <v>1.03</v>
          </cell>
          <cell r="E82" t="str">
            <v>m</v>
          </cell>
          <cell r="F82">
            <v>50</v>
          </cell>
          <cell r="G82">
            <v>9103</v>
          </cell>
          <cell r="I82">
            <v>6379</v>
          </cell>
          <cell r="J82">
            <v>2460</v>
          </cell>
          <cell r="K82">
            <v>2533</v>
          </cell>
          <cell r="M82">
            <v>191</v>
          </cell>
          <cell r="AM82">
            <v>1</v>
          </cell>
          <cell r="AN82">
            <v>5.1999999999999998E-2</v>
          </cell>
          <cell r="AO82">
            <v>2</v>
          </cell>
          <cell r="AP82" t="str">
            <v>저압케이블공</v>
          </cell>
          <cell r="AQ82">
            <v>5.1999999999999998E-2</v>
          </cell>
          <cell r="BB82" t="str">
            <v>전 7-9</v>
          </cell>
        </row>
        <row r="83">
          <cell r="A83">
            <v>62</v>
          </cell>
          <cell r="B83" t="str">
            <v>케이블</v>
          </cell>
          <cell r="C83" t="str">
            <v>CV 600V 3C/38㎟</v>
          </cell>
          <cell r="D83">
            <v>1.03</v>
          </cell>
          <cell r="E83" t="str">
            <v>m</v>
          </cell>
          <cell r="F83">
            <v>50</v>
          </cell>
          <cell r="G83">
            <v>13180</v>
          </cell>
          <cell r="I83">
            <v>8833</v>
          </cell>
          <cell r="J83">
            <v>3965</v>
          </cell>
          <cell r="K83">
            <v>4083</v>
          </cell>
          <cell r="M83">
            <v>264</v>
          </cell>
          <cell r="AM83">
            <v>1</v>
          </cell>
          <cell r="AN83">
            <v>7.1999999999999995E-2</v>
          </cell>
          <cell r="AO83">
            <v>2</v>
          </cell>
          <cell r="AP83" t="str">
            <v>저압케이블공</v>
          </cell>
          <cell r="AQ83">
            <v>7.1999999999999995E-2</v>
          </cell>
          <cell r="BB83" t="str">
            <v>전 7-9</v>
          </cell>
        </row>
        <row r="84">
          <cell r="A84">
            <v>63</v>
          </cell>
          <cell r="B84" t="str">
            <v>케이블</v>
          </cell>
          <cell r="C84" t="str">
            <v>CV 600V 3C/60㎟</v>
          </cell>
          <cell r="D84">
            <v>1.03</v>
          </cell>
          <cell r="E84" t="str">
            <v>m</v>
          </cell>
          <cell r="F84">
            <v>50</v>
          </cell>
          <cell r="G84">
            <v>19242</v>
          </cell>
          <cell r="I84">
            <v>12023</v>
          </cell>
          <cell r="J84">
            <v>6660</v>
          </cell>
          <cell r="K84">
            <v>6859</v>
          </cell>
          <cell r="M84">
            <v>360</v>
          </cell>
          <cell r="AM84">
            <v>1</v>
          </cell>
          <cell r="AN84">
            <v>9.8000000000000004E-2</v>
          </cell>
          <cell r="AO84">
            <v>2</v>
          </cell>
          <cell r="AP84" t="str">
            <v>저압케이블공</v>
          </cell>
          <cell r="AQ84">
            <v>9.8000000000000004E-2</v>
          </cell>
          <cell r="BB84" t="str">
            <v>전 7-9</v>
          </cell>
        </row>
        <row r="85">
          <cell r="A85">
            <v>64</v>
          </cell>
          <cell r="B85" t="str">
            <v>케이블</v>
          </cell>
          <cell r="C85" t="str">
            <v>CV 600V 4C/3.5㎟</v>
          </cell>
          <cell r="D85">
            <v>1.03</v>
          </cell>
          <cell r="E85" t="str">
            <v>m</v>
          </cell>
          <cell r="F85">
            <v>50</v>
          </cell>
          <cell r="G85">
            <v>2555</v>
          </cell>
          <cell r="I85">
            <v>1778</v>
          </cell>
          <cell r="J85">
            <v>703</v>
          </cell>
          <cell r="K85">
            <v>724</v>
          </cell>
          <cell r="M85">
            <v>53</v>
          </cell>
          <cell r="AM85">
            <v>1</v>
          </cell>
          <cell r="AN85">
            <v>2.9000000000000001E-2</v>
          </cell>
          <cell r="AO85">
            <v>1</v>
          </cell>
          <cell r="AP85" t="str">
            <v>저압케이블공</v>
          </cell>
          <cell r="AQ85">
            <v>2.9000000000000001E-2</v>
          </cell>
          <cell r="BB85" t="str">
            <v>전 7-10</v>
          </cell>
        </row>
        <row r="86">
          <cell r="A86">
            <v>65</v>
          </cell>
          <cell r="B86" t="str">
            <v>케이블</v>
          </cell>
          <cell r="C86" t="str">
            <v>CV 600V 4C/5.5㎟</v>
          </cell>
          <cell r="D86">
            <v>1.03</v>
          </cell>
          <cell r="E86" t="str">
            <v>m</v>
          </cell>
          <cell r="F86">
            <v>50</v>
          </cell>
          <cell r="G86">
            <v>3115</v>
          </cell>
          <cell r="I86">
            <v>2085</v>
          </cell>
          <cell r="J86">
            <v>940</v>
          </cell>
          <cell r="K86">
            <v>968</v>
          </cell>
          <cell r="M86">
            <v>62</v>
          </cell>
          <cell r="AM86">
            <v>1</v>
          </cell>
          <cell r="AN86">
            <v>3.4000000000000002E-2</v>
          </cell>
          <cell r="AO86">
            <v>1</v>
          </cell>
          <cell r="AP86" t="str">
            <v>저압케이블공</v>
          </cell>
          <cell r="AQ86">
            <v>3.4000000000000002E-2</v>
          </cell>
          <cell r="BB86" t="str">
            <v>전 7-10</v>
          </cell>
        </row>
        <row r="87">
          <cell r="A87">
            <v>66</v>
          </cell>
          <cell r="B87" t="str">
            <v>케이블</v>
          </cell>
          <cell r="C87" t="str">
            <v>CV 600V 4C/8㎟</v>
          </cell>
          <cell r="D87">
            <v>1.03</v>
          </cell>
          <cell r="E87" t="str">
            <v>m</v>
          </cell>
          <cell r="F87">
            <v>50</v>
          </cell>
          <cell r="G87">
            <v>3723</v>
          </cell>
          <cell r="I87">
            <v>2392</v>
          </cell>
          <cell r="J87">
            <v>1224</v>
          </cell>
          <cell r="K87">
            <v>1260</v>
          </cell>
          <cell r="M87">
            <v>71</v>
          </cell>
          <cell r="AM87">
            <v>1</v>
          </cell>
          <cell r="AN87">
            <v>3.9E-2</v>
          </cell>
          <cell r="AO87">
            <v>1</v>
          </cell>
          <cell r="AP87" t="str">
            <v>저압케이블공</v>
          </cell>
          <cell r="AQ87">
            <v>3.9E-2</v>
          </cell>
          <cell r="BB87" t="str">
            <v>전 7-10</v>
          </cell>
        </row>
        <row r="88">
          <cell r="A88">
            <v>67</v>
          </cell>
          <cell r="B88" t="str">
            <v>케이블</v>
          </cell>
          <cell r="C88" t="str">
            <v>CV 600V 4C/14㎟</v>
          </cell>
          <cell r="D88">
            <v>1.03</v>
          </cell>
          <cell r="E88" t="str">
            <v>m</v>
          </cell>
          <cell r="F88">
            <v>50</v>
          </cell>
          <cell r="G88">
            <v>10811</v>
          </cell>
          <cell r="I88">
            <v>8293</v>
          </cell>
          <cell r="J88">
            <v>2204</v>
          </cell>
          <cell r="K88">
            <v>2270</v>
          </cell>
          <cell r="M88">
            <v>248</v>
          </cell>
          <cell r="AM88">
            <v>1</v>
          </cell>
          <cell r="AN88">
            <v>5.2000000000000005E-2</v>
          </cell>
          <cell r="AO88">
            <v>2.6</v>
          </cell>
          <cell r="AP88" t="str">
            <v>저압케이블공</v>
          </cell>
          <cell r="AQ88">
            <v>5.2000000000000005E-2</v>
          </cell>
          <cell r="BB88" t="str">
            <v>전 7-9</v>
          </cell>
        </row>
        <row r="89">
          <cell r="A89">
            <v>68</v>
          </cell>
          <cell r="B89" t="str">
            <v>케이블</v>
          </cell>
          <cell r="C89" t="str">
            <v>CV 600V 4C/22㎟</v>
          </cell>
          <cell r="D89">
            <v>1.03</v>
          </cell>
          <cell r="E89" t="str">
            <v>m</v>
          </cell>
          <cell r="F89">
            <v>50</v>
          </cell>
          <cell r="G89">
            <v>14161</v>
          </cell>
          <cell r="I89">
            <v>10781</v>
          </cell>
          <cell r="J89">
            <v>2968</v>
          </cell>
          <cell r="K89">
            <v>3057</v>
          </cell>
          <cell r="M89">
            <v>323</v>
          </cell>
          <cell r="AM89">
            <v>1</v>
          </cell>
          <cell r="AN89">
            <v>6.7599999999999993E-2</v>
          </cell>
          <cell r="AO89">
            <v>2.6</v>
          </cell>
          <cell r="AP89" t="str">
            <v>저압케이블공</v>
          </cell>
          <cell r="AQ89">
            <v>6.7599999999999993E-2</v>
          </cell>
          <cell r="BB89" t="str">
            <v>전 7-9</v>
          </cell>
        </row>
        <row r="90">
          <cell r="A90">
            <v>69</v>
          </cell>
          <cell r="B90" t="str">
            <v>케이블</v>
          </cell>
          <cell r="C90" t="str">
            <v>CV 600V 4C/38㎟</v>
          </cell>
          <cell r="D90">
            <v>1.03</v>
          </cell>
          <cell r="E90" t="str">
            <v>m</v>
          </cell>
          <cell r="F90">
            <v>50</v>
          </cell>
          <cell r="G90">
            <v>20600</v>
          </cell>
          <cell r="I90">
            <v>14928</v>
          </cell>
          <cell r="J90">
            <v>5073</v>
          </cell>
          <cell r="K90">
            <v>5225</v>
          </cell>
          <cell r="M90">
            <v>447</v>
          </cell>
          <cell r="AM90">
            <v>1</v>
          </cell>
          <cell r="AN90">
            <v>9.3600000000000003E-2</v>
          </cell>
          <cell r="AO90">
            <v>2.6</v>
          </cell>
          <cell r="AP90" t="str">
            <v>저압케이블공</v>
          </cell>
          <cell r="AQ90">
            <v>9.3600000000000003E-2</v>
          </cell>
          <cell r="BB90" t="str">
            <v>전 7-9</v>
          </cell>
        </row>
        <row r="91">
          <cell r="A91">
            <v>70</v>
          </cell>
          <cell r="B91" t="str">
            <v>케이블</v>
          </cell>
          <cell r="C91" t="str">
            <v>CV 600V 4C/60㎟</v>
          </cell>
          <cell r="D91">
            <v>1.03</v>
          </cell>
          <cell r="E91" t="str">
            <v>m</v>
          </cell>
          <cell r="F91">
            <v>50</v>
          </cell>
          <cell r="G91">
            <v>29291</v>
          </cell>
          <cell r="I91">
            <v>20319</v>
          </cell>
          <cell r="J91">
            <v>8120</v>
          </cell>
          <cell r="K91">
            <v>8363</v>
          </cell>
          <cell r="M91">
            <v>609</v>
          </cell>
          <cell r="AM91">
            <v>1</v>
          </cell>
          <cell r="AN91">
            <v>0.12740000000000001</v>
          </cell>
          <cell r="AO91">
            <v>2.6</v>
          </cell>
          <cell r="AP91" t="str">
            <v>저압케이블공</v>
          </cell>
          <cell r="AQ91">
            <v>0.12740000000000001</v>
          </cell>
          <cell r="BB91" t="str">
            <v>전 7-9</v>
          </cell>
        </row>
        <row r="92">
          <cell r="A92">
            <v>71</v>
          </cell>
          <cell r="B92" t="str">
            <v>케이블</v>
          </cell>
          <cell r="C92" t="str">
            <v>CV 6.6KV 1C/100㎟</v>
          </cell>
          <cell r="D92">
            <v>1.03</v>
          </cell>
          <cell r="E92" t="str">
            <v>m</v>
          </cell>
          <cell r="F92">
            <v>50</v>
          </cell>
          <cell r="G92">
            <v>8456</v>
          </cell>
          <cell r="I92">
            <v>3452</v>
          </cell>
          <cell r="J92">
            <v>4759</v>
          </cell>
          <cell r="K92">
            <v>4901</v>
          </cell>
          <cell r="M92">
            <v>103</v>
          </cell>
          <cell r="AM92">
            <v>2</v>
          </cell>
          <cell r="AN92">
            <v>6.2399999999999997E-2</v>
          </cell>
          <cell r="AO92">
            <v>1.2</v>
          </cell>
          <cell r="AP92" t="str">
            <v>고압케이블공</v>
          </cell>
          <cell r="AQ92">
            <v>2.76E-2</v>
          </cell>
          <cell r="AR92" t="str">
            <v>보통인부</v>
          </cell>
          <cell r="AS92">
            <v>3.4799999999999998E-2</v>
          </cell>
          <cell r="BB92" t="str">
            <v>전 5-38</v>
          </cell>
        </row>
        <row r="93">
          <cell r="A93">
            <v>72</v>
          </cell>
          <cell r="B93" t="str">
            <v>케이블</v>
          </cell>
          <cell r="C93" t="str">
            <v>CV 6.6KV 1C/250㎟</v>
          </cell>
          <cell r="D93">
            <v>1.03</v>
          </cell>
          <cell r="E93" t="str">
            <v>m</v>
          </cell>
          <cell r="F93">
            <v>50</v>
          </cell>
          <cell r="G93">
            <v>18559</v>
          </cell>
          <cell r="I93">
            <v>6862</v>
          </cell>
          <cell r="J93">
            <v>11158</v>
          </cell>
          <cell r="K93">
            <v>11492</v>
          </cell>
          <cell r="M93">
            <v>205</v>
          </cell>
          <cell r="AM93">
            <v>2</v>
          </cell>
          <cell r="AN93">
            <v>0.11879999999999999</v>
          </cell>
          <cell r="AO93">
            <v>1.2</v>
          </cell>
          <cell r="AP93" t="str">
            <v>고압케이블공</v>
          </cell>
          <cell r="AQ93">
            <v>0.06</v>
          </cell>
          <cell r="AR93" t="str">
            <v>보통인부</v>
          </cell>
          <cell r="AS93">
            <v>5.8799999999999998E-2</v>
          </cell>
          <cell r="BB93" t="str">
            <v>전 5-38</v>
          </cell>
        </row>
        <row r="94">
          <cell r="A94">
            <v>73</v>
          </cell>
          <cell r="B94" t="str">
            <v>케이블</v>
          </cell>
          <cell r="C94" t="str">
            <v>CV 22.9KV 1C/38㎟</v>
          </cell>
          <cell r="D94">
            <v>1.03</v>
          </cell>
          <cell r="E94" t="str">
            <v>m</v>
          </cell>
          <cell r="F94">
            <v>50</v>
          </cell>
          <cell r="G94">
            <v>9497</v>
          </cell>
          <cell r="I94">
            <v>3949</v>
          </cell>
          <cell r="J94">
            <v>5272</v>
          </cell>
          <cell r="K94">
            <v>5430</v>
          </cell>
          <cell r="M94">
            <v>118</v>
          </cell>
          <cell r="AM94">
            <v>2</v>
          </cell>
          <cell r="AN94">
            <v>4.3499999999999997E-2</v>
          </cell>
          <cell r="AO94">
            <v>1.5</v>
          </cell>
          <cell r="AP94" t="str">
            <v>특고케이블공</v>
          </cell>
          <cell r="AQ94">
            <v>2.2499999999999999E-2</v>
          </cell>
          <cell r="AR94" t="str">
            <v>보통인부</v>
          </cell>
          <cell r="AS94">
            <v>2.1000000000000001E-2</v>
          </cell>
          <cell r="BB94" t="str">
            <v>전 5-38</v>
          </cell>
        </row>
        <row r="95">
          <cell r="A95">
            <v>74</v>
          </cell>
          <cell r="B95" t="str">
            <v>케이블</v>
          </cell>
          <cell r="C95" t="str">
            <v>CV 22.9KV 1C/60㎟</v>
          </cell>
          <cell r="D95">
            <v>1.03</v>
          </cell>
          <cell r="E95" t="str">
            <v>m</v>
          </cell>
          <cell r="F95">
            <v>50</v>
          </cell>
          <cell r="G95">
            <v>10687</v>
          </cell>
          <cell r="I95">
            <v>4557</v>
          </cell>
          <cell r="J95">
            <v>5820</v>
          </cell>
          <cell r="K95">
            <v>5994</v>
          </cell>
          <cell r="M95">
            <v>136</v>
          </cell>
          <cell r="AM95">
            <v>2</v>
          </cell>
          <cell r="AN95">
            <v>5.1000000000000004E-2</v>
          </cell>
          <cell r="AO95">
            <v>1.5</v>
          </cell>
          <cell r="AP95" t="str">
            <v>특고케이블공</v>
          </cell>
          <cell r="AQ95">
            <v>2.5500000000000002E-2</v>
          </cell>
          <cell r="AR95" t="str">
            <v>보통인부</v>
          </cell>
          <cell r="AS95">
            <v>2.5500000000000002E-2</v>
          </cell>
          <cell r="BB95" t="str">
            <v>전 5-38</v>
          </cell>
        </row>
        <row r="96">
          <cell r="A96">
            <v>75</v>
          </cell>
          <cell r="B96" t="str">
            <v>케이블</v>
          </cell>
          <cell r="C96" t="str">
            <v>CV 22.9KV 1C/150㎟</v>
          </cell>
          <cell r="D96">
            <v>1.03</v>
          </cell>
          <cell r="E96" t="str">
            <v>m</v>
          </cell>
          <cell r="F96">
            <v>50</v>
          </cell>
          <cell r="G96">
            <v>18205</v>
          </cell>
          <cell r="I96">
            <v>7775</v>
          </cell>
          <cell r="J96">
            <v>9900</v>
          </cell>
          <cell r="K96">
            <v>10197</v>
          </cell>
          <cell r="M96">
            <v>233</v>
          </cell>
          <cell r="AM96">
            <v>2</v>
          </cell>
          <cell r="AN96">
            <v>8.7000000000000008E-2</v>
          </cell>
          <cell r="AO96">
            <v>1.5</v>
          </cell>
          <cell r="AP96" t="str">
            <v>특고케이블공</v>
          </cell>
          <cell r="AQ96">
            <v>4.3500000000000004E-2</v>
          </cell>
          <cell r="AR96" t="str">
            <v>보통인부</v>
          </cell>
          <cell r="AS96">
            <v>4.3500000000000004E-2</v>
          </cell>
          <cell r="BB96" t="str">
            <v>전 5-38</v>
          </cell>
        </row>
        <row r="97">
          <cell r="A97">
            <v>76</v>
          </cell>
          <cell r="B97" t="str">
            <v>케이블</v>
          </cell>
          <cell r="C97" t="str">
            <v>CV/CN 1C/38㎟</v>
          </cell>
          <cell r="D97">
            <v>1.03</v>
          </cell>
          <cell r="E97" t="str">
            <v>m</v>
          </cell>
          <cell r="F97">
            <v>50</v>
          </cell>
          <cell r="G97">
            <v>10474</v>
          </cell>
          <cell r="I97">
            <v>4494</v>
          </cell>
          <cell r="J97">
            <v>5676</v>
          </cell>
          <cell r="K97">
            <v>5846</v>
          </cell>
          <cell r="M97">
            <v>134</v>
          </cell>
          <cell r="AM97">
            <v>2</v>
          </cell>
          <cell r="AN97">
            <v>4.6400000000000004E-2</v>
          </cell>
          <cell r="AO97">
            <v>1.6</v>
          </cell>
          <cell r="AP97" t="str">
            <v>특고케이블공</v>
          </cell>
          <cell r="AQ97">
            <v>2.4E-2</v>
          </cell>
          <cell r="AR97" t="str">
            <v>보통인부</v>
          </cell>
          <cell r="AS97">
            <v>2.2400000000000003E-2</v>
          </cell>
          <cell r="BB97" t="str">
            <v>전 5-38</v>
          </cell>
        </row>
        <row r="98">
          <cell r="A98">
            <v>77</v>
          </cell>
          <cell r="B98" t="str">
            <v>케이블</v>
          </cell>
          <cell r="C98" t="str">
            <v>CV/CN 1C/60㎟</v>
          </cell>
          <cell r="D98">
            <v>1.03</v>
          </cell>
          <cell r="E98" t="str">
            <v>m</v>
          </cell>
          <cell r="F98">
            <v>50</v>
          </cell>
          <cell r="G98">
            <v>11795</v>
          </cell>
          <cell r="I98">
            <v>5185</v>
          </cell>
          <cell r="J98">
            <v>6267</v>
          </cell>
          <cell r="K98">
            <v>6455</v>
          </cell>
          <cell r="M98">
            <v>155</v>
          </cell>
          <cell r="AM98">
            <v>2</v>
          </cell>
          <cell r="AN98">
            <v>5.4400000000000004E-2</v>
          </cell>
          <cell r="AO98">
            <v>1.6</v>
          </cell>
          <cell r="AP98" t="str">
            <v>특고케이블공</v>
          </cell>
          <cell r="AQ98">
            <v>2.7200000000000002E-2</v>
          </cell>
          <cell r="AR98" t="str">
            <v>보통인부</v>
          </cell>
          <cell r="AS98">
            <v>2.7200000000000002E-2</v>
          </cell>
          <cell r="BB98" t="str">
            <v>전 5-38</v>
          </cell>
        </row>
        <row r="99">
          <cell r="A99">
            <v>78</v>
          </cell>
          <cell r="B99" t="str">
            <v>케이블</v>
          </cell>
          <cell r="C99" t="str">
            <v>CV/CN 1C/150㎟</v>
          </cell>
          <cell r="D99">
            <v>1.03</v>
          </cell>
          <cell r="E99" t="str">
            <v>m</v>
          </cell>
          <cell r="F99">
            <v>50</v>
          </cell>
          <cell r="G99">
            <v>20512</v>
          </cell>
          <cell r="I99">
            <v>8846</v>
          </cell>
          <cell r="J99">
            <v>11069</v>
          </cell>
          <cell r="K99">
            <v>11401</v>
          </cell>
          <cell r="M99">
            <v>265</v>
          </cell>
          <cell r="AM99">
            <v>2</v>
          </cell>
          <cell r="AN99">
            <v>9.2800000000000007E-2</v>
          </cell>
          <cell r="AO99">
            <v>1.6</v>
          </cell>
          <cell r="AP99" t="str">
            <v>특고케이블공</v>
          </cell>
          <cell r="AQ99">
            <v>4.6400000000000004E-2</v>
          </cell>
          <cell r="AR99" t="str">
            <v>보통인부</v>
          </cell>
          <cell r="AS99">
            <v>4.6400000000000004E-2</v>
          </cell>
          <cell r="BB99" t="str">
            <v>전 5-38</v>
          </cell>
        </row>
        <row r="100">
          <cell r="A100">
            <v>79</v>
          </cell>
          <cell r="B100" t="str">
            <v>케이블</v>
          </cell>
          <cell r="C100" t="str">
            <v>CVV 2C/1.25㎟</v>
          </cell>
          <cell r="D100">
            <v>1.03</v>
          </cell>
          <cell r="E100" t="str">
            <v>m</v>
          </cell>
          <cell r="F100">
            <v>50</v>
          </cell>
          <cell r="G100">
            <v>883</v>
          </cell>
          <cell r="I100">
            <v>858</v>
          </cell>
          <cell r="J100">
            <v>0</v>
          </cell>
          <cell r="K100">
            <v>0</v>
          </cell>
          <cell r="M100">
            <v>25</v>
          </cell>
          <cell r="AM100">
            <v>1</v>
          </cell>
          <cell r="AN100">
            <v>1.4E-2</v>
          </cell>
          <cell r="AO100">
            <v>1</v>
          </cell>
          <cell r="AP100" t="str">
            <v>저압케이블공</v>
          </cell>
          <cell r="AQ100">
            <v>1.4E-2</v>
          </cell>
          <cell r="BB100" t="str">
            <v>전 7-10</v>
          </cell>
        </row>
        <row r="101">
          <cell r="A101">
            <v>80</v>
          </cell>
          <cell r="B101" t="str">
            <v>케이블</v>
          </cell>
          <cell r="C101" t="str">
            <v>CVV 3C/1.25㎟</v>
          </cell>
          <cell r="D101">
            <v>1.03</v>
          </cell>
          <cell r="E101" t="str">
            <v>m</v>
          </cell>
          <cell r="F101">
            <v>50</v>
          </cell>
          <cell r="G101">
            <v>1514</v>
          </cell>
          <cell r="I101">
            <v>1165</v>
          </cell>
          <cell r="J101">
            <v>306</v>
          </cell>
          <cell r="K101">
            <v>315</v>
          </cell>
          <cell r="M101">
            <v>34</v>
          </cell>
          <cell r="AM101">
            <v>1</v>
          </cell>
          <cell r="AN101">
            <v>1.9E-2</v>
          </cell>
          <cell r="AO101">
            <v>1</v>
          </cell>
          <cell r="AP101" t="str">
            <v>저압케이블공</v>
          </cell>
          <cell r="AQ101">
            <v>1.9E-2</v>
          </cell>
          <cell r="BB101" t="str">
            <v>전 7-10</v>
          </cell>
        </row>
        <row r="102">
          <cell r="A102">
            <v>81</v>
          </cell>
          <cell r="B102" t="str">
            <v>케이블</v>
          </cell>
          <cell r="C102" t="str">
            <v>CVV 4C/1.25㎟</v>
          </cell>
          <cell r="D102">
            <v>1.03</v>
          </cell>
          <cell r="E102" t="str">
            <v>m</v>
          </cell>
          <cell r="F102">
            <v>50</v>
          </cell>
          <cell r="G102">
            <v>1641</v>
          </cell>
          <cell r="I102">
            <v>1594</v>
          </cell>
          <cell r="J102">
            <v>0</v>
          </cell>
          <cell r="K102">
            <v>0</v>
          </cell>
          <cell r="M102">
            <v>47</v>
          </cell>
          <cell r="AM102">
            <v>1</v>
          </cell>
          <cell r="AN102">
            <v>2.5999999999999999E-2</v>
          </cell>
          <cell r="AO102">
            <v>1</v>
          </cell>
          <cell r="AP102" t="str">
            <v>저압케이블공</v>
          </cell>
          <cell r="AQ102">
            <v>2.5999999999999999E-2</v>
          </cell>
          <cell r="BB102" t="str">
            <v>전 7-10</v>
          </cell>
        </row>
        <row r="103">
          <cell r="A103">
            <v>82</v>
          </cell>
          <cell r="B103" t="str">
            <v>케이블</v>
          </cell>
          <cell r="C103" t="str">
            <v>CVV 5C/1.25㎟</v>
          </cell>
          <cell r="D103">
            <v>1.03</v>
          </cell>
          <cell r="E103" t="str">
            <v>m</v>
          </cell>
          <cell r="F103">
            <v>50</v>
          </cell>
          <cell r="G103">
            <v>2446</v>
          </cell>
          <cell r="I103">
            <v>1962</v>
          </cell>
          <cell r="J103">
            <v>414</v>
          </cell>
          <cell r="K103">
            <v>426</v>
          </cell>
          <cell r="M103">
            <v>58</v>
          </cell>
          <cell r="AM103">
            <v>1</v>
          </cell>
          <cell r="AN103">
            <v>3.2000000000000001E-2</v>
          </cell>
          <cell r="AO103">
            <v>1</v>
          </cell>
          <cell r="AP103" t="str">
            <v>저압케이블공</v>
          </cell>
          <cell r="AQ103">
            <v>3.2000000000000001E-2</v>
          </cell>
          <cell r="BB103" t="str">
            <v>전 7-10</v>
          </cell>
        </row>
        <row r="104">
          <cell r="A104">
            <v>83</v>
          </cell>
          <cell r="B104" t="str">
            <v>케이블</v>
          </cell>
          <cell r="C104" t="str">
            <v>CVV 6C/1.25㎟</v>
          </cell>
          <cell r="D104">
            <v>1.03</v>
          </cell>
          <cell r="E104" t="str">
            <v>m</v>
          </cell>
          <cell r="F104">
            <v>50</v>
          </cell>
          <cell r="G104">
            <v>2211</v>
          </cell>
          <cell r="I104">
            <v>2147</v>
          </cell>
          <cell r="J104">
            <v>0</v>
          </cell>
          <cell r="K104">
            <v>0</v>
          </cell>
          <cell r="M104">
            <v>64</v>
          </cell>
          <cell r="AM104">
            <v>1</v>
          </cell>
          <cell r="AN104">
            <v>3.5000000000000003E-2</v>
          </cell>
          <cell r="AO104">
            <v>1</v>
          </cell>
          <cell r="AP104" t="str">
            <v>저압케이블공</v>
          </cell>
          <cell r="AQ104">
            <v>3.5000000000000003E-2</v>
          </cell>
          <cell r="BB104" t="str">
            <v>전 7-10</v>
          </cell>
        </row>
        <row r="105">
          <cell r="A105">
            <v>84</v>
          </cell>
          <cell r="B105" t="str">
            <v>케이블</v>
          </cell>
          <cell r="C105" t="str">
            <v>CVV 7C/1.25㎟</v>
          </cell>
          <cell r="D105">
            <v>1.03</v>
          </cell>
          <cell r="E105" t="str">
            <v>m</v>
          </cell>
          <cell r="F105">
            <v>50</v>
          </cell>
          <cell r="G105">
            <v>2968</v>
          </cell>
          <cell r="I105">
            <v>2392</v>
          </cell>
          <cell r="J105">
            <v>491</v>
          </cell>
          <cell r="K105">
            <v>505</v>
          </cell>
          <cell r="M105">
            <v>71</v>
          </cell>
          <cell r="AM105">
            <v>1</v>
          </cell>
          <cell r="AN105">
            <v>3.9E-2</v>
          </cell>
          <cell r="AO105">
            <v>1</v>
          </cell>
          <cell r="AP105" t="str">
            <v>저압케이블공</v>
          </cell>
          <cell r="AQ105">
            <v>3.9E-2</v>
          </cell>
          <cell r="BB105" t="str">
            <v>전 7-10</v>
          </cell>
        </row>
        <row r="106">
          <cell r="A106">
            <v>85</v>
          </cell>
          <cell r="B106" t="str">
            <v>케이블</v>
          </cell>
          <cell r="C106" t="str">
            <v>CVV 8C/1.25㎟</v>
          </cell>
          <cell r="D106">
            <v>1.03</v>
          </cell>
          <cell r="E106" t="str">
            <v>m</v>
          </cell>
          <cell r="F106">
            <v>50</v>
          </cell>
          <cell r="G106">
            <v>2653</v>
          </cell>
          <cell r="I106">
            <v>2576</v>
          </cell>
          <cell r="J106">
            <v>0</v>
          </cell>
          <cell r="K106">
            <v>0</v>
          </cell>
          <cell r="M106">
            <v>77</v>
          </cell>
          <cell r="AM106">
            <v>1</v>
          </cell>
          <cell r="AN106">
            <v>4.2000000000000003E-2</v>
          </cell>
          <cell r="AO106">
            <v>1</v>
          </cell>
          <cell r="AP106" t="str">
            <v>저압케이블공</v>
          </cell>
          <cell r="AQ106">
            <v>4.2000000000000003E-2</v>
          </cell>
          <cell r="BB106" t="str">
            <v>전 7-10</v>
          </cell>
        </row>
        <row r="107">
          <cell r="A107">
            <v>86</v>
          </cell>
          <cell r="B107" t="str">
            <v>케이블</v>
          </cell>
          <cell r="C107" t="str">
            <v>CVV 9C/1.25㎟</v>
          </cell>
          <cell r="D107">
            <v>1.03</v>
          </cell>
          <cell r="E107" t="str">
            <v>m</v>
          </cell>
          <cell r="F107">
            <v>50</v>
          </cell>
          <cell r="G107">
            <v>3730</v>
          </cell>
          <cell r="I107">
            <v>2944</v>
          </cell>
          <cell r="J107">
            <v>678</v>
          </cell>
          <cell r="K107">
            <v>698</v>
          </cell>
          <cell r="M107">
            <v>88</v>
          </cell>
          <cell r="AM107">
            <v>1</v>
          </cell>
          <cell r="AN107">
            <v>4.8000000000000001E-2</v>
          </cell>
          <cell r="AO107">
            <v>1</v>
          </cell>
          <cell r="AP107" t="str">
            <v>저압케이블공</v>
          </cell>
          <cell r="AQ107">
            <v>4.8000000000000001E-2</v>
          </cell>
          <cell r="BB107" t="str">
            <v>전 7-10</v>
          </cell>
        </row>
        <row r="108">
          <cell r="A108">
            <v>87</v>
          </cell>
          <cell r="B108" t="str">
            <v>케이블</v>
          </cell>
          <cell r="C108" t="str">
            <v>CVV 10C/1.25㎟</v>
          </cell>
          <cell r="D108">
            <v>1.03</v>
          </cell>
          <cell r="E108" t="str">
            <v>m</v>
          </cell>
          <cell r="F108">
            <v>50</v>
          </cell>
          <cell r="G108">
            <v>3800</v>
          </cell>
          <cell r="I108">
            <v>2944</v>
          </cell>
          <cell r="J108">
            <v>746</v>
          </cell>
          <cell r="K108">
            <v>768</v>
          </cell>
          <cell r="M108">
            <v>88</v>
          </cell>
          <cell r="AM108">
            <v>1</v>
          </cell>
          <cell r="AN108">
            <v>4.8000000000000001E-2</v>
          </cell>
          <cell r="AO108">
            <v>1</v>
          </cell>
          <cell r="AP108" t="str">
            <v>저압케이블공</v>
          </cell>
          <cell r="AQ108">
            <v>4.8000000000000001E-2</v>
          </cell>
          <cell r="BB108" t="str">
            <v>전 7-10</v>
          </cell>
        </row>
        <row r="109">
          <cell r="A109">
            <v>88</v>
          </cell>
          <cell r="B109" t="str">
            <v>케이블</v>
          </cell>
          <cell r="C109" t="str">
            <v>CVV 12C/1.25㎟</v>
          </cell>
          <cell r="D109">
            <v>1.03</v>
          </cell>
          <cell r="E109" t="str">
            <v>m</v>
          </cell>
          <cell r="F109">
            <v>50</v>
          </cell>
          <cell r="G109">
            <v>4309</v>
          </cell>
          <cell r="I109">
            <v>3312</v>
          </cell>
          <cell r="J109">
            <v>872</v>
          </cell>
          <cell r="K109">
            <v>898</v>
          </cell>
          <cell r="M109">
            <v>99</v>
          </cell>
          <cell r="AM109">
            <v>1</v>
          </cell>
          <cell r="AN109">
            <v>5.3999999999999999E-2</v>
          </cell>
          <cell r="AO109">
            <v>1</v>
          </cell>
          <cell r="AP109" t="str">
            <v>저압케이블공</v>
          </cell>
          <cell r="AQ109">
            <v>5.3999999999999999E-2</v>
          </cell>
          <cell r="BB109" t="str">
            <v>전 7-10</v>
          </cell>
        </row>
        <row r="110">
          <cell r="A110">
            <v>89</v>
          </cell>
          <cell r="B110" t="str">
            <v>케이블</v>
          </cell>
          <cell r="C110" t="str">
            <v>CVV 15C/1.25㎟</v>
          </cell>
          <cell r="D110">
            <v>1.03</v>
          </cell>
          <cell r="E110" t="str">
            <v>m</v>
          </cell>
          <cell r="F110">
            <v>50</v>
          </cell>
          <cell r="G110">
            <v>5551</v>
          </cell>
          <cell r="I110">
            <v>4416</v>
          </cell>
          <cell r="J110">
            <v>974</v>
          </cell>
          <cell r="K110">
            <v>1003</v>
          </cell>
          <cell r="M110">
            <v>132</v>
          </cell>
          <cell r="AM110">
            <v>1</v>
          </cell>
          <cell r="AN110">
            <v>7.1999999999999995E-2</v>
          </cell>
          <cell r="AO110">
            <v>1</v>
          </cell>
          <cell r="AP110" t="str">
            <v>저압케이블공</v>
          </cell>
          <cell r="AQ110">
            <v>7.1999999999999995E-2</v>
          </cell>
          <cell r="BB110" t="str">
            <v>전 7-10</v>
          </cell>
        </row>
        <row r="111">
          <cell r="A111">
            <v>90</v>
          </cell>
          <cell r="B111" t="str">
            <v>케이블</v>
          </cell>
          <cell r="C111" t="str">
            <v>CVV 19C/1.25㎟</v>
          </cell>
          <cell r="D111">
            <v>1.03</v>
          </cell>
          <cell r="E111" t="str">
            <v>m</v>
          </cell>
          <cell r="F111">
            <v>50</v>
          </cell>
          <cell r="G111">
            <v>5746</v>
          </cell>
          <cell r="I111">
            <v>4416</v>
          </cell>
          <cell r="J111">
            <v>1164</v>
          </cell>
          <cell r="K111">
            <v>1198</v>
          </cell>
          <cell r="M111">
            <v>132</v>
          </cell>
          <cell r="AM111">
            <v>1</v>
          </cell>
          <cell r="AN111">
            <v>7.1999999999999995E-2</v>
          </cell>
          <cell r="AO111">
            <v>1</v>
          </cell>
          <cell r="AP111" t="str">
            <v>저압케이블공</v>
          </cell>
          <cell r="AQ111">
            <v>7.1999999999999995E-2</v>
          </cell>
          <cell r="BB111" t="str">
            <v>전 7-10</v>
          </cell>
        </row>
        <row r="112">
          <cell r="A112">
            <v>91</v>
          </cell>
          <cell r="B112" t="str">
            <v>케이블</v>
          </cell>
          <cell r="C112" t="str">
            <v>CVV 24C/1.25㎟</v>
          </cell>
          <cell r="D112">
            <v>1.03</v>
          </cell>
          <cell r="E112" t="str">
            <v>m</v>
          </cell>
          <cell r="F112">
            <v>50</v>
          </cell>
          <cell r="G112">
            <v>6858</v>
          </cell>
          <cell r="I112">
            <v>5152</v>
          </cell>
          <cell r="J112">
            <v>1507</v>
          </cell>
          <cell r="K112">
            <v>1552</v>
          </cell>
          <cell r="M112">
            <v>154</v>
          </cell>
          <cell r="AM112">
            <v>1</v>
          </cell>
          <cell r="AN112">
            <v>8.4000000000000005E-2</v>
          </cell>
          <cell r="AO112">
            <v>1</v>
          </cell>
          <cell r="AP112" t="str">
            <v>저압케이블공</v>
          </cell>
          <cell r="AQ112">
            <v>8.4000000000000005E-2</v>
          </cell>
          <cell r="BB112" t="str">
            <v>전 7-10</v>
          </cell>
        </row>
        <row r="113">
          <cell r="A113">
            <v>92</v>
          </cell>
          <cell r="B113" t="str">
            <v>케이블</v>
          </cell>
          <cell r="C113" t="str">
            <v>CVV 27C/1.25㎟</v>
          </cell>
          <cell r="D113">
            <v>1.03</v>
          </cell>
          <cell r="E113" t="str">
            <v>m</v>
          </cell>
          <cell r="F113">
            <v>50</v>
          </cell>
          <cell r="G113">
            <v>6191</v>
          </cell>
          <cell r="I113">
            <v>6011</v>
          </cell>
          <cell r="J113">
            <v>0</v>
          </cell>
          <cell r="K113">
            <v>0</v>
          </cell>
          <cell r="M113">
            <v>180</v>
          </cell>
          <cell r="AM113">
            <v>1</v>
          </cell>
          <cell r="AN113">
            <v>9.8000000000000004E-2</v>
          </cell>
          <cell r="AO113">
            <v>1</v>
          </cell>
          <cell r="AP113" t="str">
            <v>저압케이블공</v>
          </cell>
          <cell r="AQ113">
            <v>9.8000000000000004E-2</v>
          </cell>
          <cell r="BB113" t="str">
            <v>전 7-10</v>
          </cell>
        </row>
        <row r="114">
          <cell r="A114">
            <v>93</v>
          </cell>
          <cell r="B114" t="str">
            <v>케이블</v>
          </cell>
          <cell r="C114" t="str">
            <v>CVV 30C/1.25㎟</v>
          </cell>
          <cell r="D114">
            <v>1.03</v>
          </cell>
          <cell r="E114" t="str">
            <v>m</v>
          </cell>
          <cell r="F114">
            <v>50</v>
          </cell>
          <cell r="G114">
            <v>8070</v>
          </cell>
          <cell r="I114">
            <v>6011</v>
          </cell>
          <cell r="J114">
            <v>1825</v>
          </cell>
          <cell r="K114">
            <v>1879</v>
          </cell>
          <cell r="M114">
            <v>180</v>
          </cell>
          <cell r="AM114">
            <v>1</v>
          </cell>
          <cell r="AN114">
            <v>9.8000000000000004E-2</v>
          </cell>
          <cell r="AO114">
            <v>1</v>
          </cell>
          <cell r="AP114" t="str">
            <v>저압케이블공</v>
          </cell>
          <cell r="AQ114">
            <v>9.8000000000000004E-2</v>
          </cell>
          <cell r="BB114" t="str">
            <v>전 7-10</v>
          </cell>
        </row>
        <row r="115">
          <cell r="A115">
            <v>94</v>
          </cell>
          <cell r="B115" t="str">
            <v>케이블</v>
          </cell>
          <cell r="C115" t="str">
            <v>CVV 2C/2㎟</v>
          </cell>
          <cell r="D115">
            <v>1.03</v>
          </cell>
          <cell r="E115" t="str">
            <v>m</v>
          </cell>
          <cell r="F115">
            <v>50</v>
          </cell>
          <cell r="G115">
            <v>1200</v>
          </cell>
          <cell r="I115">
            <v>858</v>
          </cell>
          <cell r="J115">
            <v>308</v>
          </cell>
          <cell r="K115">
            <v>317</v>
          </cell>
          <cell r="M115">
            <v>25</v>
          </cell>
          <cell r="AM115">
            <v>1</v>
          </cell>
          <cell r="AN115">
            <v>1.4E-2</v>
          </cell>
          <cell r="AO115">
            <v>1</v>
          </cell>
          <cell r="AP115" t="str">
            <v>저압케이블공</v>
          </cell>
          <cell r="AQ115">
            <v>1.4E-2</v>
          </cell>
          <cell r="BB115" t="str">
            <v>전 7-10</v>
          </cell>
        </row>
        <row r="116">
          <cell r="A116">
            <v>95</v>
          </cell>
          <cell r="B116" t="str">
            <v>케이블</v>
          </cell>
          <cell r="C116" t="str">
            <v>CVV 3C/2㎟</v>
          </cell>
          <cell r="D116">
            <v>1.03</v>
          </cell>
          <cell r="E116" t="str">
            <v>m</v>
          </cell>
          <cell r="F116">
            <v>50</v>
          </cell>
          <cell r="G116">
            <v>1587</v>
          </cell>
          <cell r="I116">
            <v>1165</v>
          </cell>
          <cell r="J116">
            <v>377</v>
          </cell>
          <cell r="K116">
            <v>388</v>
          </cell>
          <cell r="M116">
            <v>34</v>
          </cell>
          <cell r="AM116">
            <v>1</v>
          </cell>
          <cell r="AN116">
            <v>1.9E-2</v>
          </cell>
          <cell r="AO116">
            <v>1</v>
          </cell>
          <cell r="AP116" t="str">
            <v>저압케이블공</v>
          </cell>
          <cell r="AQ116">
            <v>1.9E-2</v>
          </cell>
          <cell r="BB116" t="str">
            <v>전 7-10</v>
          </cell>
        </row>
        <row r="117">
          <cell r="A117">
            <v>96</v>
          </cell>
          <cell r="B117" t="str">
            <v>케이블</v>
          </cell>
          <cell r="C117" t="str">
            <v>CVV 4C/2㎟</v>
          </cell>
          <cell r="D117">
            <v>1.03</v>
          </cell>
          <cell r="E117" t="str">
            <v>m</v>
          </cell>
          <cell r="F117">
            <v>50</v>
          </cell>
          <cell r="G117">
            <v>2114</v>
          </cell>
          <cell r="I117">
            <v>1594</v>
          </cell>
          <cell r="J117">
            <v>460</v>
          </cell>
          <cell r="K117">
            <v>473</v>
          </cell>
          <cell r="M117">
            <v>47</v>
          </cell>
          <cell r="AM117">
            <v>1</v>
          </cell>
          <cell r="AN117">
            <v>2.5999999999999999E-2</v>
          </cell>
          <cell r="AO117">
            <v>1</v>
          </cell>
          <cell r="AP117" t="str">
            <v>저압케이블공</v>
          </cell>
          <cell r="AQ117">
            <v>2.5999999999999999E-2</v>
          </cell>
          <cell r="BB117" t="str">
            <v>전 7-10</v>
          </cell>
        </row>
        <row r="118">
          <cell r="A118">
            <v>97</v>
          </cell>
          <cell r="B118" t="str">
            <v>케이블</v>
          </cell>
          <cell r="C118" t="str">
            <v>CVV 5C/2㎟</v>
          </cell>
          <cell r="D118">
            <v>1.03</v>
          </cell>
          <cell r="E118" t="str">
            <v>m</v>
          </cell>
          <cell r="F118">
            <v>50</v>
          </cell>
          <cell r="G118">
            <v>2559</v>
          </cell>
          <cell r="I118">
            <v>1962</v>
          </cell>
          <cell r="J118">
            <v>524</v>
          </cell>
          <cell r="K118">
            <v>539</v>
          </cell>
          <cell r="M118">
            <v>58</v>
          </cell>
          <cell r="AM118">
            <v>1</v>
          </cell>
          <cell r="AN118">
            <v>3.2000000000000001E-2</v>
          </cell>
          <cell r="AO118">
            <v>1</v>
          </cell>
          <cell r="AP118" t="str">
            <v>저압케이블공</v>
          </cell>
          <cell r="AQ118">
            <v>3.2000000000000001E-2</v>
          </cell>
          <cell r="BB118" t="str">
            <v>전 7-10</v>
          </cell>
        </row>
        <row r="119">
          <cell r="A119">
            <v>98</v>
          </cell>
          <cell r="B119" t="str">
            <v>케이블</v>
          </cell>
          <cell r="C119" t="str">
            <v>CVV 6C/2㎟</v>
          </cell>
          <cell r="D119">
            <v>1.03</v>
          </cell>
          <cell r="E119" t="str">
            <v>m</v>
          </cell>
          <cell r="F119">
            <v>50</v>
          </cell>
          <cell r="G119">
            <v>2686</v>
          </cell>
          <cell r="I119">
            <v>2147</v>
          </cell>
          <cell r="J119">
            <v>462</v>
          </cell>
          <cell r="K119">
            <v>475</v>
          </cell>
          <cell r="M119">
            <v>64</v>
          </cell>
          <cell r="AM119">
            <v>1</v>
          </cell>
          <cell r="AN119">
            <v>3.5000000000000003E-2</v>
          </cell>
          <cell r="AO119">
            <v>1</v>
          </cell>
          <cell r="AP119" t="str">
            <v>저압케이블공</v>
          </cell>
          <cell r="AQ119">
            <v>3.5000000000000003E-2</v>
          </cell>
          <cell r="BB119" t="str">
            <v>전 7-10</v>
          </cell>
        </row>
        <row r="120">
          <cell r="A120">
            <v>99</v>
          </cell>
          <cell r="B120" t="str">
            <v>케이블</v>
          </cell>
          <cell r="C120" t="str">
            <v>CVV 7C/2㎟</v>
          </cell>
          <cell r="D120">
            <v>1.03</v>
          </cell>
          <cell r="E120" t="str">
            <v>m</v>
          </cell>
          <cell r="F120">
            <v>50</v>
          </cell>
          <cell r="G120">
            <v>3130</v>
          </cell>
          <cell r="I120">
            <v>2392</v>
          </cell>
          <cell r="J120">
            <v>648</v>
          </cell>
          <cell r="K120">
            <v>667</v>
          </cell>
          <cell r="M120">
            <v>71</v>
          </cell>
          <cell r="AM120">
            <v>1</v>
          </cell>
          <cell r="AN120">
            <v>3.9E-2</v>
          </cell>
          <cell r="AO120">
            <v>1</v>
          </cell>
          <cell r="AP120" t="str">
            <v>저압케이블공</v>
          </cell>
          <cell r="AQ120">
            <v>3.9E-2</v>
          </cell>
          <cell r="BB120" t="str">
            <v>전 7-10</v>
          </cell>
        </row>
        <row r="121">
          <cell r="A121">
            <v>100</v>
          </cell>
          <cell r="B121" t="str">
            <v>케이블</v>
          </cell>
          <cell r="C121" t="str">
            <v>CVV 8C/2㎟</v>
          </cell>
          <cell r="D121">
            <v>1.03</v>
          </cell>
          <cell r="E121" t="str">
            <v>m</v>
          </cell>
          <cell r="F121">
            <v>50</v>
          </cell>
          <cell r="G121">
            <v>3485</v>
          </cell>
          <cell r="I121">
            <v>2576</v>
          </cell>
          <cell r="J121">
            <v>808</v>
          </cell>
          <cell r="K121">
            <v>832</v>
          </cell>
          <cell r="M121">
            <v>77</v>
          </cell>
          <cell r="AM121">
            <v>1</v>
          </cell>
          <cell r="AN121">
            <v>4.2000000000000003E-2</v>
          </cell>
          <cell r="AO121">
            <v>1</v>
          </cell>
          <cell r="AP121" t="str">
            <v>저압케이블공</v>
          </cell>
          <cell r="AQ121">
            <v>4.2000000000000003E-2</v>
          </cell>
          <cell r="BB121" t="str">
            <v>전 7-10</v>
          </cell>
        </row>
        <row r="122">
          <cell r="A122">
            <v>101</v>
          </cell>
          <cell r="B122" t="str">
            <v>케이블</v>
          </cell>
          <cell r="C122" t="str">
            <v>CVV 9C/2㎟</v>
          </cell>
          <cell r="D122">
            <v>1.03</v>
          </cell>
          <cell r="E122" t="str">
            <v>m</v>
          </cell>
          <cell r="F122">
            <v>50</v>
          </cell>
          <cell r="G122">
            <v>3938</v>
          </cell>
          <cell r="I122">
            <v>2944</v>
          </cell>
          <cell r="J122">
            <v>880</v>
          </cell>
          <cell r="K122">
            <v>906</v>
          </cell>
          <cell r="M122">
            <v>88</v>
          </cell>
          <cell r="AM122">
            <v>1</v>
          </cell>
          <cell r="AN122">
            <v>4.8000000000000001E-2</v>
          </cell>
          <cell r="AO122">
            <v>1</v>
          </cell>
          <cell r="AP122" t="str">
            <v>저압케이블공</v>
          </cell>
          <cell r="AQ122">
            <v>4.8000000000000001E-2</v>
          </cell>
          <cell r="BB122" t="str">
            <v>전 7-10</v>
          </cell>
        </row>
        <row r="123">
          <cell r="A123">
            <v>102</v>
          </cell>
          <cell r="B123" t="str">
            <v>케이블</v>
          </cell>
          <cell r="C123" t="str">
            <v>CVV 10C/2㎟</v>
          </cell>
          <cell r="D123">
            <v>1.03</v>
          </cell>
          <cell r="E123" t="str">
            <v>m</v>
          </cell>
          <cell r="F123">
            <v>50</v>
          </cell>
          <cell r="G123">
            <v>4071</v>
          </cell>
          <cell r="I123">
            <v>2944</v>
          </cell>
          <cell r="J123">
            <v>1009</v>
          </cell>
          <cell r="K123">
            <v>1039</v>
          </cell>
          <cell r="M123">
            <v>88</v>
          </cell>
          <cell r="AM123">
            <v>1</v>
          </cell>
          <cell r="AN123">
            <v>4.8000000000000001E-2</v>
          </cell>
          <cell r="AO123">
            <v>1</v>
          </cell>
          <cell r="AP123" t="str">
            <v>저압케이블공</v>
          </cell>
          <cell r="AQ123">
            <v>4.8000000000000001E-2</v>
          </cell>
          <cell r="BB123" t="str">
            <v>전 7-10</v>
          </cell>
        </row>
        <row r="124">
          <cell r="A124">
            <v>103</v>
          </cell>
          <cell r="B124" t="str">
            <v>케이블</v>
          </cell>
          <cell r="C124" t="str">
            <v>CVV 12C/2㎟</v>
          </cell>
          <cell r="D124">
            <v>1.03</v>
          </cell>
          <cell r="E124" t="str">
            <v>m</v>
          </cell>
          <cell r="F124">
            <v>50</v>
          </cell>
          <cell r="G124">
            <v>4564</v>
          </cell>
          <cell r="I124">
            <v>3312</v>
          </cell>
          <cell r="J124">
            <v>1120</v>
          </cell>
          <cell r="K124">
            <v>1153</v>
          </cell>
          <cell r="M124">
            <v>99</v>
          </cell>
          <cell r="AM124">
            <v>1</v>
          </cell>
          <cell r="AN124">
            <v>5.3999999999999999E-2</v>
          </cell>
          <cell r="AO124">
            <v>1</v>
          </cell>
          <cell r="AP124" t="str">
            <v>저압케이블공</v>
          </cell>
          <cell r="AQ124">
            <v>5.3999999999999999E-2</v>
          </cell>
          <cell r="BB124" t="str">
            <v>전 7-10</v>
          </cell>
        </row>
        <row r="125">
          <cell r="A125">
            <v>104</v>
          </cell>
          <cell r="B125" t="str">
            <v>케이블</v>
          </cell>
          <cell r="C125" t="str">
            <v>CVV 15C/2㎟</v>
          </cell>
          <cell r="D125">
            <v>1.03</v>
          </cell>
          <cell r="E125" t="str">
            <v>m</v>
          </cell>
          <cell r="F125">
            <v>50</v>
          </cell>
          <cell r="G125">
            <v>6041</v>
          </cell>
          <cell r="I125">
            <v>4416</v>
          </cell>
          <cell r="J125">
            <v>1450</v>
          </cell>
          <cell r="K125">
            <v>1493</v>
          </cell>
          <cell r="M125">
            <v>132</v>
          </cell>
          <cell r="AM125">
            <v>1</v>
          </cell>
          <cell r="AN125">
            <v>7.1999999999999995E-2</v>
          </cell>
          <cell r="AO125">
            <v>1</v>
          </cell>
          <cell r="AP125" t="str">
            <v>저압케이블공</v>
          </cell>
          <cell r="AQ125">
            <v>7.1999999999999995E-2</v>
          </cell>
          <cell r="BB125" t="str">
            <v>전 7-10</v>
          </cell>
        </row>
        <row r="126">
          <cell r="A126">
            <v>105</v>
          </cell>
          <cell r="B126" t="str">
            <v>케이블</v>
          </cell>
          <cell r="C126" t="str">
            <v>CVV 19C/2㎟</v>
          </cell>
          <cell r="D126">
            <v>1.03</v>
          </cell>
          <cell r="E126" t="str">
            <v>m</v>
          </cell>
          <cell r="F126">
            <v>50</v>
          </cell>
          <cell r="G126">
            <v>6236</v>
          </cell>
          <cell r="I126">
            <v>4416</v>
          </cell>
          <cell r="J126">
            <v>1639</v>
          </cell>
          <cell r="K126">
            <v>1688</v>
          </cell>
          <cell r="M126">
            <v>132</v>
          </cell>
          <cell r="AM126">
            <v>1</v>
          </cell>
          <cell r="AN126">
            <v>7.1999999999999995E-2</v>
          </cell>
          <cell r="AO126">
            <v>1</v>
          </cell>
          <cell r="AP126" t="str">
            <v>저압케이블공</v>
          </cell>
          <cell r="AQ126">
            <v>7.1999999999999995E-2</v>
          </cell>
          <cell r="BB126" t="str">
            <v>전 7-10</v>
          </cell>
        </row>
        <row r="127">
          <cell r="A127">
            <v>106</v>
          </cell>
          <cell r="B127" t="str">
            <v>케이블</v>
          </cell>
          <cell r="C127" t="str">
            <v>CVV 24C/2㎟</v>
          </cell>
          <cell r="D127">
            <v>1.03</v>
          </cell>
          <cell r="E127" t="str">
            <v>m</v>
          </cell>
          <cell r="F127">
            <v>50</v>
          </cell>
          <cell r="G127">
            <v>7440</v>
          </cell>
          <cell r="I127">
            <v>5152</v>
          </cell>
          <cell r="J127">
            <v>2072</v>
          </cell>
          <cell r="K127">
            <v>2134</v>
          </cell>
          <cell r="M127">
            <v>154</v>
          </cell>
          <cell r="AM127">
            <v>1</v>
          </cell>
          <cell r="AN127">
            <v>8.4000000000000005E-2</v>
          </cell>
          <cell r="AO127">
            <v>1</v>
          </cell>
          <cell r="AP127" t="str">
            <v>저압케이블공</v>
          </cell>
          <cell r="AQ127">
            <v>8.4000000000000005E-2</v>
          </cell>
          <cell r="BB127" t="str">
            <v>전 7-10</v>
          </cell>
        </row>
        <row r="128">
          <cell r="A128">
            <v>107</v>
          </cell>
          <cell r="B128" t="str">
            <v>케이블</v>
          </cell>
          <cell r="C128" t="str">
            <v>CVV 27C/2㎟</v>
          </cell>
          <cell r="D128">
            <v>1.03</v>
          </cell>
          <cell r="E128" t="str">
            <v>m</v>
          </cell>
          <cell r="F128">
            <v>50</v>
          </cell>
          <cell r="G128">
            <v>8518</v>
          </cell>
          <cell r="I128">
            <v>6011</v>
          </cell>
          <cell r="J128">
            <v>2260</v>
          </cell>
          <cell r="K128">
            <v>2327</v>
          </cell>
          <cell r="M128">
            <v>180</v>
          </cell>
          <cell r="AM128">
            <v>1</v>
          </cell>
          <cell r="AN128">
            <v>9.8000000000000004E-2</v>
          </cell>
          <cell r="AO128">
            <v>1</v>
          </cell>
          <cell r="AP128" t="str">
            <v>저압케이블공</v>
          </cell>
          <cell r="AQ128">
            <v>9.8000000000000004E-2</v>
          </cell>
          <cell r="BB128" t="str">
            <v>전 7-10</v>
          </cell>
        </row>
        <row r="129">
          <cell r="A129">
            <v>108</v>
          </cell>
          <cell r="B129" t="str">
            <v>케이블</v>
          </cell>
          <cell r="C129" t="str">
            <v>CVV 30C/2㎟</v>
          </cell>
          <cell r="D129">
            <v>1.03</v>
          </cell>
          <cell r="E129" t="str">
            <v>m</v>
          </cell>
          <cell r="F129">
            <v>50</v>
          </cell>
          <cell r="G129">
            <v>8796</v>
          </cell>
          <cell r="I129">
            <v>6011</v>
          </cell>
          <cell r="J129">
            <v>2530</v>
          </cell>
          <cell r="K129">
            <v>2605</v>
          </cell>
          <cell r="M129">
            <v>180</v>
          </cell>
          <cell r="AM129">
            <v>1</v>
          </cell>
          <cell r="AN129">
            <v>9.8000000000000004E-2</v>
          </cell>
          <cell r="AO129">
            <v>1</v>
          </cell>
          <cell r="AP129" t="str">
            <v>저압케이블공</v>
          </cell>
          <cell r="AQ129">
            <v>9.8000000000000004E-2</v>
          </cell>
          <cell r="BB129" t="str">
            <v>전 7-10</v>
          </cell>
        </row>
        <row r="130">
          <cell r="A130">
            <v>109</v>
          </cell>
          <cell r="B130" t="str">
            <v>케이블</v>
          </cell>
          <cell r="C130" t="str">
            <v>CVV 3C/3.5㎟</v>
          </cell>
          <cell r="D130">
            <v>1.03</v>
          </cell>
          <cell r="E130" t="str">
            <v>m</v>
          </cell>
          <cell r="F130">
            <v>50</v>
          </cell>
          <cell r="G130">
            <v>1975</v>
          </cell>
          <cell r="I130">
            <v>1349</v>
          </cell>
          <cell r="J130">
            <v>569</v>
          </cell>
          <cell r="K130">
            <v>586</v>
          </cell>
          <cell r="M130">
            <v>40</v>
          </cell>
          <cell r="AM130">
            <v>1</v>
          </cell>
          <cell r="AN130">
            <v>2.1999999999999999E-2</v>
          </cell>
          <cell r="AO130">
            <v>1</v>
          </cell>
          <cell r="AP130" t="str">
            <v>저압케이블공</v>
          </cell>
          <cell r="AQ130">
            <v>2.1999999999999999E-2</v>
          </cell>
          <cell r="BB130" t="str">
            <v>전 7-10</v>
          </cell>
        </row>
        <row r="131">
          <cell r="A131">
            <v>110</v>
          </cell>
          <cell r="B131" t="str">
            <v>케이블</v>
          </cell>
          <cell r="C131" t="str">
            <v>CVV-S 2C/1.25㎟</v>
          </cell>
          <cell r="D131">
            <v>1.03</v>
          </cell>
          <cell r="E131" t="str">
            <v>m</v>
          </cell>
          <cell r="F131">
            <v>50</v>
          </cell>
          <cell r="G131">
            <v>1709</v>
          </cell>
          <cell r="I131">
            <v>1236</v>
          </cell>
          <cell r="J131">
            <v>424</v>
          </cell>
          <cell r="K131">
            <v>436</v>
          </cell>
          <cell r="M131">
            <v>37</v>
          </cell>
          <cell r="AM131">
            <v>1</v>
          </cell>
          <cell r="AN131">
            <v>1.6799999999999999E-2</v>
          </cell>
          <cell r="AO131">
            <v>1.2</v>
          </cell>
          <cell r="AP131" t="str">
            <v>저압케이블공</v>
          </cell>
          <cell r="AQ131">
            <v>1.6799999999999999E-2</v>
          </cell>
          <cell r="BB131" t="str">
            <v>전 7-10</v>
          </cell>
        </row>
        <row r="132">
          <cell r="A132">
            <v>111</v>
          </cell>
          <cell r="B132" t="str">
            <v>케이블</v>
          </cell>
          <cell r="C132" t="str">
            <v>CVV-S 30C/1.25㎟</v>
          </cell>
          <cell r="D132">
            <v>1.03</v>
          </cell>
          <cell r="E132" t="str">
            <v>m</v>
          </cell>
          <cell r="F132">
            <v>50</v>
          </cell>
          <cell r="G132">
            <v>11068</v>
          </cell>
          <cell r="I132">
            <v>8656</v>
          </cell>
          <cell r="J132">
            <v>2091</v>
          </cell>
          <cell r="K132">
            <v>2153</v>
          </cell>
          <cell r="M132">
            <v>259</v>
          </cell>
          <cell r="AM132">
            <v>1</v>
          </cell>
          <cell r="AN132">
            <v>0.1176</v>
          </cell>
          <cell r="AO132">
            <v>1.2</v>
          </cell>
          <cell r="AP132" t="str">
            <v>저압케이블공</v>
          </cell>
          <cell r="AQ132">
            <v>0.1176</v>
          </cell>
          <cell r="BB132" t="str">
            <v>전 7-10</v>
          </cell>
        </row>
        <row r="133">
          <cell r="A133">
            <v>112</v>
          </cell>
          <cell r="B133" t="str">
            <v>케이블</v>
          </cell>
          <cell r="C133" t="str">
            <v>CVV-S 2C/2㎟</v>
          </cell>
          <cell r="D133">
            <v>1.03</v>
          </cell>
          <cell r="E133" t="str">
            <v>m</v>
          </cell>
          <cell r="F133">
            <v>50</v>
          </cell>
          <cell r="G133">
            <v>1748</v>
          </cell>
          <cell r="I133">
            <v>1236</v>
          </cell>
          <cell r="J133">
            <v>462</v>
          </cell>
          <cell r="K133">
            <v>475</v>
          </cell>
          <cell r="M133">
            <v>37</v>
          </cell>
          <cell r="AM133">
            <v>1</v>
          </cell>
          <cell r="AN133">
            <v>1.6799999999999999E-2</v>
          </cell>
          <cell r="AO133">
            <v>1.2</v>
          </cell>
          <cell r="AP133" t="str">
            <v>저압케이블공</v>
          </cell>
          <cell r="AQ133">
            <v>1.6799999999999999E-2</v>
          </cell>
          <cell r="BB133" t="str">
            <v>전 7-10</v>
          </cell>
        </row>
        <row r="134">
          <cell r="A134">
            <v>113</v>
          </cell>
          <cell r="B134" t="str">
            <v>케이블</v>
          </cell>
          <cell r="C134" t="str">
            <v>CVV-S 30C/2㎟</v>
          </cell>
          <cell r="D134">
            <v>1.03</v>
          </cell>
          <cell r="E134" t="str">
            <v>m</v>
          </cell>
          <cell r="F134">
            <v>50</v>
          </cell>
          <cell r="G134">
            <v>11873</v>
          </cell>
          <cell r="I134">
            <v>8656</v>
          </cell>
          <cell r="J134">
            <v>2872</v>
          </cell>
          <cell r="K134">
            <v>2958</v>
          </cell>
          <cell r="M134">
            <v>259</v>
          </cell>
          <cell r="AM134">
            <v>1</v>
          </cell>
          <cell r="AN134">
            <v>0.1176</v>
          </cell>
          <cell r="AO134">
            <v>1.2</v>
          </cell>
          <cell r="AP134" t="str">
            <v>저압케이블공</v>
          </cell>
          <cell r="AQ134">
            <v>0.1176</v>
          </cell>
          <cell r="BB134" t="str">
            <v>전 7-10</v>
          </cell>
        </row>
        <row r="135">
          <cell r="A135">
            <v>114</v>
          </cell>
          <cell r="B135" t="str">
            <v>케이블</v>
          </cell>
          <cell r="C135" t="str">
            <v>CVV-S 2C/3.5㎟</v>
          </cell>
          <cell r="D135">
            <v>1.03</v>
          </cell>
          <cell r="E135" t="str">
            <v>m</v>
          </cell>
          <cell r="F135">
            <v>50</v>
          </cell>
          <cell r="G135">
            <v>2044</v>
          </cell>
          <cell r="I135">
            <v>1413</v>
          </cell>
          <cell r="J135">
            <v>572</v>
          </cell>
          <cell r="K135">
            <v>589</v>
          </cell>
          <cell r="M135">
            <v>42</v>
          </cell>
          <cell r="AM135">
            <v>1</v>
          </cell>
          <cell r="AN135">
            <v>1.9199999999999998E-2</v>
          </cell>
          <cell r="AO135">
            <v>1.2</v>
          </cell>
          <cell r="AP135" t="str">
            <v>저압케이블공</v>
          </cell>
          <cell r="AQ135">
            <v>1.9199999999999998E-2</v>
          </cell>
          <cell r="BB135" t="str">
            <v>전 7-10</v>
          </cell>
        </row>
        <row r="136">
          <cell r="A136">
            <v>115</v>
          </cell>
          <cell r="B136" t="str">
            <v>케이블</v>
          </cell>
          <cell r="C136" t="str">
            <v>CVV-S 4C/3.5㎟</v>
          </cell>
          <cell r="D136">
            <v>1.03</v>
          </cell>
          <cell r="E136" t="str">
            <v>m</v>
          </cell>
          <cell r="F136">
            <v>50</v>
          </cell>
          <cell r="G136">
            <v>3477</v>
          </cell>
          <cell r="I136">
            <v>2561</v>
          </cell>
          <cell r="J136">
            <v>816</v>
          </cell>
          <cell r="K136">
            <v>840</v>
          </cell>
          <cell r="M136">
            <v>76</v>
          </cell>
          <cell r="AM136">
            <v>1</v>
          </cell>
          <cell r="AN136">
            <v>3.4799999999999998E-2</v>
          </cell>
          <cell r="AO136">
            <v>1.2</v>
          </cell>
          <cell r="AP136" t="str">
            <v>저압케이블공</v>
          </cell>
          <cell r="AQ136">
            <v>3.4799999999999998E-2</v>
          </cell>
          <cell r="BB136" t="str">
            <v>전 7-10</v>
          </cell>
        </row>
        <row r="137">
          <cell r="A137">
            <v>116</v>
          </cell>
          <cell r="B137" t="str">
            <v>케이블</v>
          </cell>
          <cell r="C137" t="str">
            <v>CVV-S 6C/3.5㎟</v>
          </cell>
          <cell r="D137">
            <v>1.03</v>
          </cell>
          <cell r="E137" t="str">
            <v>m</v>
          </cell>
          <cell r="F137">
            <v>50</v>
          </cell>
          <cell r="G137">
            <v>4598</v>
          </cell>
          <cell r="I137">
            <v>3356</v>
          </cell>
          <cell r="J137">
            <v>1109</v>
          </cell>
          <cell r="K137">
            <v>1142</v>
          </cell>
          <cell r="M137">
            <v>100</v>
          </cell>
          <cell r="AM137">
            <v>1</v>
          </cell>
          <cell r="AN137">
            <v>4.5599999999999995E-2</v>
          </cell>
          <cell r="AO137">
            <v>1.2</v>
          </cell>
          <cell r="AP137" t="str">
            <v>저압케이블공</v>
          </cell>
          <cell r="AQ137">
            <v>4.5599999999999995E-2</v>
          </cell>
          <cell r="BB137" t="str">
            <v>전 7-10</v>
          </cell>
        </row>
        <row r="138">
          <cell r="A138">
            <v>117</v>
          </cell>
          <cell r="B138" t="str">
            <v>케이블</v>
          </cell>
          <cell r="C138" t="str">
            <v>CVV-S 15C/3.5㎟</v>
          </cell>
          <cell r="D138">
            <v>1.03</v>
          </cell>
          <cell r="E138" t="str">
            <v>m</v>
          </cell>
          <cell r="F138">
            <v>50</v>
          </cell>
          <cell r="G138">
            <v>9457</v>
          </cell>
          <cell r="I138">
            <v>6890</v>
          </cell>
          <cell r="J138">
            <v>2293</v>
          </cell>
          <cell r="K138">
            <v>2361</v>
          </cell>
          <cell r="M138">
            <v>206</v>
          </cell>
          <cell r="AM138">
            <v>1</v>
          </cell>
          <cell r="AN138">
            <v>9.3600000000000003E-2</v>
          </cell>
          <cell r="AO138">
            <v>1.2</v>
          </cell>
          <cell r="AP138" t="str">
            <v>저압케이블공</v>
          </cell>
          <cell r="AQ138">
            <v>9.3600000000000003E-2</v>
          </cell>
          <cell r="BB138" t="str">
            <v>전 7-10</v>
          </cell>
        </row>
        <row r="139">
          <cell r="A139">
            <v>118</v>
          </cell>
          <cell r="B139" t="str">
            <v>케이블</v>
          </cell>
          <cell r="C139" t="str">
            <v>CVV-SB 2C/2.0㎟</v>
          </cell>
          <cell r="D139">
            <v>1.03</v>
          </cell>
          <cell r="E139" t="str">
            <v>m</v>
          </cell>
          <cell r="F139">
            <v>50</v>
          </cell>
          <cell r="G139">
            <v>1735</v>
          </cell>
          <cell r="I139">
            <v>1236</v>
          </cell>
          <cell r="J139">
            <v>449</v>
          </cell>
          <cell r="K139">
            <v>462</v>
          </cell>
          <cell r="M139">
            <v>37</v>
          </cell>
          <cell r="AM139">
            <v>1</v>
          </cell>
          <cell r="AN139">
            <v>1.6799999999999999E-2</v>
          </cell>
          <cell r="AO139">
            <v>1.2</v>
          </cell>
          <cell r="AP139" t="str">
            <v>저압케이블공</v>
          </cell>
          <cell r="AQ139">
            <v>1.6799999999999999E-2</v>
          </cell>
          <cell r="BB139" t="str">
            <v>전 7-10</v>
          </cell>
        </row>
        <row r="140">
          <cell r="A140">
            <v>119</v>
          </cell>
          <cell r="B140" t="str">
            <v>케이블</v>
          </cell>
          <cell r="C140" t="str">
            <v>CVV-SB 3C/1.25㎟</v>
          </cell>
          <cell r="D140">
            <v>1.03</v>
          </cell>
          <cell r="E140" t="str">
            <v>m</v>
          </cell>
          <cell r="F140">
            <v>50</v>
          </cell>
          <cell r="G140">
            <v>2334</v>
          </cell>
          <cell r="I140">
            <v>1678</v>
          </cell>
          <cell r="J140">
            <v>589</v>
          </cell>
          <cell r="K140">
            <v>606</v>
          </cell>
          <cell r="M140">
            <v>50</v>
          </cell>
          <cell r="AM140">
            <v>1</v>
          </cell>
          <cell r="AN140">
            <v>2.2799999999999997E-2</v>
          </cell>
          <cell r="AO140">
            <v>1.2</v>
          </cell>
          <cell r="AP140" t="str">
            <v>저압케이블공</v>
          </cell>
          <cell r="AQ140">
            <v>2.2799999999999997E-2</v>
          </cell>
          <cell r="BB140" t="str">
            <v>전 7-10</v>
          </cell>
        </row>
        <row r="141">
          <cell r="A141">
            <v>120</v>
          </cell>
          <cell r="B141" t="str">
            <v>케이블</v>
          </cell>
          <cell r="C141" t="str">
            <v>CVV-SB 30C/1.25㎟</v>
          </cell>
          <cell r="D141">
            <v>1.03</v>
          </cell>
          <cell r="E141" t="str">
            <v>m</v>
          </cell>
          <cell r="F141">
            <v>50</v>
          </cell>
          <cell r="G141">
            <v>11218</v>
          </cell>
          <cell r="I141">
            <v>8656</v>
          </cell>
          <cell r="J141">
            <v>2236</v>
          </cell>
          <cell r="K141">
            <v>2303</v>
          </cell>
          <cell r="M141">
            <v>259</v>
          </cell>
          <cell r="AM141">
            <v>1</v>
          </cell>
          <cell r="AN141">
            <v>0.1176</v>
          </cell>
          <cell r="AO141">
            <v>1.2</v>
          </cell>
          <cell r="AP141" t="str">
            <v>저압케이블공</v>
          </cell>
          <cell r="AQ141">
            <v>0.1176</v>
          </cell>
          <cell r="BB141" t="str">
            <v>전 7-10</v>
          </cell>
        </row>
        <row r="142">
          <cell r="A142">
            <v>121</v>
          </cell>
          <cell r="B142" t="str">
            <v>전선</v>
          </cell>
          <cell r="C142" t="str">
            <v>TIV 2C 0.8㎜</v>
          </cell>
          <cell r="D142">
            <v>1.03</v>
          </cell>
          <cell r="E142" t="str">
            <v>m</v>
          </cell>
          <cell r="F142">
            <v>50</v>
          </cell>
          <cell r="G142">
            <v>1005</v>
          </cell>
          <cell r="I142">
            <v>933</v>
          </cell>
          <cell r="J142">
            <v>44</v>
          </cell>
          <cell r="K142">
            <v>45</v>
          </cell>
          <cell r="M142">
            <v>27</v>
          </cell>
          <cell r="AM142">
            <v>1</v>
          </cell>
          <cell r="AN142">
            <v>1.4999999999999999E-2</v>
          </cell>
          <cell r="AO142">
            <v>1</v>
          </cell>
          <cell r="AP142" t="str">
            <v>통신내선공</v>
          </cell>
          <cell r="AQ142">
            <v>1.4999999999999999E-2</v>
          </cell>
          <cell r="BB142" t="str">
            <v>통 3-16</v>
          </cell>
        </row>
        <row r="143">
          <cell r="A143">
            <v>122</v>
          </cell>
          <cell r="B143" t="str">
            <v>케이블</v>
          </cell>
          <cell r="C143" t="str">
            <v>CPEV 5P 0.65㎟</v>
          </cell>
          <cell r="D143">
            <v>1.03</v>
          </cell>
          <cell r="E143" t="str">
            <v>m</v>
          </cell>
          <cell r="F143">
            <v>50</v>
          </cell>
          <cell r="G143">
            <v>1465</v>
          </cell>
          <cell r="I143">
            <v>969</v>
          </cell>
          <cell r="J143">
            <v>454</v>
          </cell>
          <cell r="K143">
            <v>467</v>
          </cell>
          <cell r="M143">
            <v>29</v>
          </cell>
          <cell r="AM143">
            <v>2</v>
          </cell>
          <cell r="AN143">
            <v>0.02</v>
          </cell>
          <cell r="AO143">
            <v>1</v>
          </cell>
          <cell r="AP143" t="str">
            <v>보통인부</v>
          </cell>
          <cell r="AQ143">
            <v>1.2E-2</v>
          </cell>
          <cell r="AR143" t="str">
            <v>통신케이블공</v>
          </cell>
          <cell r="AS143">
            <v>8.0000000000000002E-3</v>
          </cell>
          <cell r="BB143" t="str">
            <v>통 3-15</v>
          </cell>
        </row>
        <row r="144">
          <cell r="A144">
            <v>123</v>
          </cell>
          <cell r="B144" t="str">
            <v>케이블</v>
          </cell>
          <cell r="C144" t="str">
            <v>CPEV 10P 0.65㎟</v>
          </cell>
          <cell r="D144">
            <v>1.03</v>
          </cell>
          <cell r="E144" t="str">
            <v>m</v>
          </cell>
          <cell r="F144">
            <v>50</v>
          </cell>
          <cell r="G144">
            <v>1585</v>
          </cell>
          <cell r="I144">
            <v>969</v>
          </cell>
          <cell r="J144">
            <v>570</v>
          </cell>
          <cell r="K144">
            <v>587</v>
          </cell>
          <cell r="M144">
            <v>29</v>
          </cell>
          <cell r="AM144">
            <v>2</v>
          </cell>
          <cell r="AN144">
            <v>0.02</v>
          </cell>
          <cell r="AO144">
            <v>1</v>
          </cell>
          <cell r="AP144" t="str">
            <v>보통인부</v>
          </cell>
          <cell r="AQ144">
            <v>1.2E-2</v>
          </cell>
          <cell r="AR144" t="str">
            <v>통신케이블공</v>
          </cell>
          <cell r="AS144">
            <v>8.0000000000000002E-3</v>
          </cell>
          <cell r="BB144" t="str">
            <v>통 3-15</v>
          </cell>
        </row>
        <row r="145">
          <cell r="A145">
            <v>124</v>
          </cell>
          <cell r="B145" t="str">
            <v>케이블</v>
          </cell>
          <cell r="C145" t="str">
            <v>CPEV 20P 0.65㎟</v>
          </cell>
          <cell r="D145">
            <v>1.03</v>
          </cell>
          <cell r="E145" t="str">
            <v>m</v>
          </cell>
          <cell r="F145">
            <v>50</v>
          </cell>
          <cell r="G145">
            <v>1974</v>
          </cell>
          <cell r="I145">
            <v>1075</v>
          </cell>
          <cell r="J145">
            <v>842</v>
          </cell>
          <cell r="K145">
            <v>867</v>
          </cell>
          <cell r="M145">
            <v>32</v>
          </cell>
          <cell r="AM145">
            <v>2</v>
          </cell>
          <cell r="AN145">
            <v>2.1999999999999999E-2</v>
          </cell>
          <cell r="AO145">
            <v>1</v>
          </cell>
          <cell r="AP145" t="str">
            <v>보통인부</v>
          </cell>
          <cell r="AQ145">
            <v>1.2999999999999999E-2</v>
          </cell>
          <cell r="AR145" t="str">
            <v>통신케이블공</v>
          </cell>
          <cell r="AS145">
            <v>8.9999999999999993E-3</v>
          </cell>
          <cell r="BB145" t="str">
            <v>통 3-15</v>
          </cell>
        </row>
        <row r="146">
          <cell r="A146">
            <v>125</v>
          </cell>
          <cell r="B146" t="str">
            <v>케이블</v>
          </cell>
          <cell r="C146" t="str">
            <v>CPEV 30P 0.65㎟</v>
          </cell>
          <cell r="D146">
            <v>1.03</v>
          </cell>
          <cell r="E146" t="str">
            <v>m</v>
          </cell>
          <cell r="F146">
            <v>50</v>
          </cell>
          <cell r="G146">
            <v>2502</v>
          </cell>
          <cell r="I146">
            <v>1285</v>
          </cell>
          <cell r="J146">
            <v>1145</v>
          </cell>
          <cell r="K146">
            <v>1179</v>
          </cell>
          <cell r="M146">
            <v>38</v>
          </cell>
          <cell r="AM146">
            <v>2</v>
          </cell>
          <cell r="AN146">
            <v>2.5999999999999999E-2</v>
          </cell>
          <cell r="AO146">
            <v>1</v>
          </cell>
          <cell r="AP146" t="str">
            <v>보통인부</v>
          </cell>
          <cell r="AQ146">
            <v>1.4999999999999999E-2</v>
          </cell>
          <cell r="AR146" t="str">
            <v>통신케이블공</v>
          </cell>
          <cell r="AS146">
            <v>1.0999999999999999E-2</v>
          </cell>
          <cell r="BB146" t="str">
            <v>통 3-15</v>
          </cell>
        </row>
        <row r="147">
          <cell r="A147">
            <v>126</v>
          </cell>
          <cell r="B147" t="str">
            <v>케이블</v>
          </cell>
          <cell r="C147" t="str">
            <v>CPEV 50P 0.65㎟</v>
          </cell>
          <cell r="D147">
            <v>1.03</v>
          </cell>
          <cell r="E147" t="str">
            <v>m</v>
          </cell>
          <cell r="F147">
            <v>50</v>
          </cell>
          <cell r="G147">
            <v>3033</v>
          </cell>
          <cell r="I147">
            <v>1285</v>
          </cell>
          <cell r="J147">
            <v>1661</v>
          </cell>
          <cell r="K147">
            <v>1710</v>
          </cell>
          <cell r="M147">
            <v>38</v>
          </cell>
          <cell r="AM147">
            <v>2</v>
          </cell>
          <cell r="AN147">
            <v>2.5999999999999999E-2</v>
          </cell>
          <cell r="AO147">
            <v>1</v>
          </cell>
          <cell r="AP147" t="str">
            <v>보통인부</v>
          </cell>
          <cell r="AQ147">
            <v>1.4999999999999999E-2</v>
          </cell>
          <cell r="AR147" t="str">
            <v>통신케이블공</v>
          </cell>
          <cell r="AS147">
            <v>1.0999999999999999E-2</v>
          </cell>
          <cell r="BB147" t="str">
            <v>통 3-15</v>
          </cell>
        </row>
        <row r="148">
          <cell r="A148">
            <v>127</v>
          </cell>
          <cell r="B148" t="str">
            <v>케이블</v>
          </cell>
          <cell r="C148" t="str">
            <v>CPEV 100P 0.65㎟</v>
          </cell>
          <cell r="D148">
            <v>1.03</v>
          </cell>
          <cell r="E148" t="str">
            <v>m</v>
          </cell>
          <cell r="F148">
            <v>50</v>
          </cell>
          <cell r="G148">
            <v>4513</v>
          </cell>
          <cell r="I148">
            <v>1475</v>
          </cell>
          <cell r="J148">
            <v>2907</v>
          </cell>
          <cell r="K148">
            <v>2994</v>
          </cell>
          <cell r="M148">
            <v>44</v>
          </cell>
          <cell r="AM148">
            <v>2</v>
          </cell>
          <cell r="AN148">
            <v>3.0000000000000002E-2</v>
          </cell>
          <cell r="AO148">
            <v>1</v>
          </cell>
          <cell r="AP148" t="str">
            <v>보통인부</v>
          </cell>
          <cell r="AQ148">
            <v>1.7500000000000002E-2</v>
          </cell>
          <cell r="AR148" t="str">
            <v>통신케이블공</v>
          </cell>
          <cell r="AS148">
            <v>1.2500000000000001E-2</v>
          </cell>
          <cell r="BB148" t="str">
            <v>통 3-15</v>
          </cell>
        </row>
        <row r="149">
          <cell r="A149">
            <v>128</v>
          </cell>
          <cell r="B149" t="str">
            <v>케이블</v>
          </cell>
          <cell r="C149" t="str">
            <v>ECX 5C-2V</v>
          </cell>
          <cell r="D149">
            <v>1.03</v>
          </cell>
          <cell r="E149" t="str">
            <v>m</v>
          </cell>
          <cell r="F149">
            <v>50</v>
          </cell>
          <cell r="G149">
            <v>1485</v>
          </cell>
          <cell r="I149">
            <v>1134</v>
          </cell>
          <cell r="J149">
            <v>308</v>
          </cell>
          <cell r="K149">
            <v>317</v>
          </cell>
          <cell r="M149">
            <v>34</v>
          </cell>
          <cell r="AM149">
            <v>1</v>
          </cell>
          <cell r="AN149">
            <v>1.7999999999999999E-2</v>
          </cell>
          <cell r="AO149">
            <v>1</v>
          </cell>
          <cell r="AP149" t="str">
            <v>통신설비공</v>
          </cell>
          <cell r="AQ149">
            <v>1.7999999999999999E-2</v>
          </cell>
          <cell r="BB149" t="str">
            <v>통 5-89</v>
          </cell>
        </row>
        <row r="150">
          <cell r="A150">
            <v>129</v>
          </cell>
          <cell r="B150" t="str">
            <v>케이블</v>
          </cell>
          <cell r="C150" t="str">
            <v>ECX 7C-2V</v>
          </cell>
          <cell r="D150">
            <v>1.03</v>
          </cell>
          <cell r="E150" t="str">
            <v>m</v>
          </cell>
          <cell r="F150">
            <v>50</v>
          </cell>
          <cell r="G150">
            <v>2000</v>
          </cell>
          <cell r="I150">
            <v>1386</v>
          </cell>
          <cell r="J150">
            <v>557</v>
          </cell>
          <cell r="K150">
            <v>573</v>
          </cell>
          <cell r="M150">
            <v>41</v>
          </cell>
          <cell r="AM150">
            <v>1</v>
          </cell>
          <cell r="AN150">
            <v>2.1999999999999999E-2</v>
          </cell>
          <cell r="AO150">
            <v>1</v>
          </cell>
          <cell r="AP150" t="str">
            <v>통신설비공</v>
          </cell>
          <cell r="AQ150">
            <v>2.1999999999999999E-2</v>
          </cell>
          <cell r="BB150" t="str">
            <v>통 5-89</v>
          </cell>
        </row>
        <row r="151">
          <cell r="A151">
            <v>130</v>
          </cell>
          <cell r="B151" t="str">
            <v>전선관</v>
          </cell>
          <cell r="C151" t="str">
            <v>ST 16C</v>
          </cell>
          <cell r="D151">
            <v>1.1000000000000001</v>
          </cell>
          <cell r="E151" t="str">
            <v>m</v>
          </cell>
          <cell r="F151">
            <v>50</v>
          </cell>
          <cell r="G151">
            <v>4599</v>
          </cell>
          <cell r="I151">
            <v>3842</v>
          </cell>
          <cell r="J151">
            <v>584</v>
          </cell>
          <cell r="K151">
            <v>642</v>
          </cell>
          <cell r="M151">
            <v>115</v>
          </cell>
          <cell r="N151" t="str">
            <v>전선관 부속자재</v>
          </cell>
          <cell r="O151" t="str">
            <v>전선관의 15%</v>
          </cell>
          <cell r="P151">
            <v>1</v>
          </cell>
          <cell r="Q151" t="str">
            <v>식</v>
          </cell>
          <cell r="W151">
            <v>87</v>
          </cell>
          <cell r="AM151">
            <v>1</v>
          </cell>
          <cell r="AN151">
            <v>0.08</v>
          </cell>
          <cell r="AO151">
            <v>1</v>
          </cell>
          <cell r="AP151" t="str">
            <v>내선전공</v>
          </cell>
          <cell r="AQ151">
            <v>0.08</v>
          </cell>
          <cell r="BB151" t="str">
            <v>전 7-1</v>
          </cell>
        </row>
        <row r="152">
          <cell r="A152">
            <v>131</v>
          </cell>
          <cell r="B152" t="str">
            <v>전선관</v>
          </cell>
          <cell r="C152" t="str">
            <v>ST 22C</v>
          </cell>
          <cell r="D152">
            <v>1.1000000000000001</v>
          </cell>
          <cell r="E152" t="str">
            <v>m</v>
          </cell>
          <cell r="F152">
            <v>50</v>
          </cell>
          <cell r="G152">
            <v>6264</v>
          </cell>
          <cell r="I152">
            <v>5283</v>
          </cell>
          <cell r="J152">
            <v>749</v>
          </cell>
          <cell r="K152">
            <v>823</v>
          </cell>
          <cell r="M152">
            <v>158</v>
          </cell>
          <cell r="N152" t="str">
            <v>전선관 부속자재</v>
          </cell>
          <cell r="O152" t="str">
            <v>전선관의 15%</v>
          </cell>
          <cell r="P152">
            <v>1</v>
          </cell>
          <cell r="Q152" t="str">
            <v>식</v>
          </cell>
          <cell r="W152">
            <v>112</v>
          </cell>
          <cell r="AM152">
            <v>1</v>
          </cell>
          <cell r="AN152">
            <v>0.11</v>
          </cell>
          <cell r="AO152">
            <v>1</v>
          </cell>
          <cell r="AP152" t="str">
            <v>내선전공</v>
          </cell>
          <cell r="AQ152">
            <v>0.11</v>
          </cell>
          <cell r="BB152" t="str">
            <v>전 7-1</v>
          </cell>
        </row>
        <row r="153">
          <cell r="A153">
            <v>132</v>
          </cell>
          <cell r="B153" t="str">
            <v>전선관</v>
          </cell>
          <cell r="C153" t="str">
            <v>ST 28C</v>
          </cell>
          <cell r="D153">
            <v>1.1000000000000001</v>
          </cell>
          <cell r="E153" t="str">
            <v>m</v>
          </cell>
          <cell r="F153">
            <v>50</v>
          </cell>
          <cell r="G153">
            <v>7999</v>
          </cell>
          <cell r="I153">
            <v>6723</v>
          </cell>
          <cell r="J153">
            <v>978</v>
          </cell>
          <cell r="K153">
            <v>1075</v>
          </cell>
          <cell r="M153">
            <v>201</v>
          </cell>
          <cell r="N153" t="str">
            <v>전선관 부속자재</v>
          </cell>
          <cell r="O153" t="str">
            <v>전선관의 15%</v>
          </cell>
          <cell r="P153">
            <v>1</v>
          </cell>
          <cell r="Q153" t="str">
            <v>식</v>
          </cell>
          <cell r="W153">
            <v>146</v>
          </cell>
          <cell r="AM153">
            <v>1</v>
          </cell>
          <cell r="AN153">
            <v>0.14000000000000001</v>
          </cell>
          <cell r="AO153">
            <v>1</v>
          </cell>
          <cell r="AP153" t="str">
            <v>내선전공</v>
          </cell>
          <cell r="AQ153">
            <v>0.14000000000000001</v>
          </cell>
          <cell r="BB153" t="str">
            <v>전 7-1</v>
          </cell>
        </row>
        <row r="154">
          <cell r="A154">
            <v>133</v>
          </cell>
          <cell r="B154" t="str">
            <v>전선관</v>
          </cell>
          <cell r="C154" t="str">
            <v>ST 36C</v>
          </cell>
          <cell r="D154">
            <v>1.1000000000000001</v>
          </cell>
          <cell r="E154" t="str">
            <v>m</v>
          </cell>
          <cell r="F154">
            <v>50</v>
          </cell>
          <cell r="G154">
            <v>11213</v>
          </cell>
          <cell r="I154">
            <v>9605</v>
          </cell>
          <cell r="J154">
            <v>1200</v>
          </cell>
          <cell r="K154">
            <v>1320</v>
          </cell>
          <cell r="M154">
            <v>288</v>
          </cell>
          <cell r="N154" t="str">
            <v>전선관 부속자재</v>
          </cell>
          <cell r="O154" t="str">
            <v>전선관의 15%</v>
          </cell>
          <cell r="P154">
            <v>1</v>
          </cell>
          <cell r="Q154" t="str">
            <v>식</v>
          </cell>
          <cell r="W154">
            <v>180</v>
          </cell>
          <cell r="AM154">
            <v>1</v>
          </cell>
          <cell r="AN154">
            <v>0.2</v>
          </cell>
          <cell r="AO154">
            <v>1</v>
          </cell>
          <cell r="AP154" t="str">
            <v>내선전공</v>
          </cell>
          <cell r="AQ154">
            <v>0.2</v>
          </cell>
          <cell r="BB154" t="str">
            <v>전 7-1</v>
          </cell>
        </row>
        <row r="155">
          <cell r="A155">
            <v>134</v>
          </cell>
          <cell r="B155" t="str">
            <v>전선관</v>
          </cell>
          <cell r="C155" t="str">
            <v>ST 42C</v>
          </cell>
          <cell r="D155">
            <v>1.1000000000000001</v>
          </cell>
          <cell r="E155" t="str">
            <v>m</v>
          </cell>
          <cell r="F155">
            <v>50</v>
          </cell>
          <cell r="G155">
            <v>13898</v>
          </cell>
          <cell r="I155">
            <v>12007</v>
          </cell>
          <cell r="J155">
            <v>1392</v>
          </cell>
          <cell r="K155">
            <v>1531</v>
          </cell>
          <cell r="M155">
            <v>360</v>
          </cell>
          <cell r="N155" t="str">
            <v>전선관 부속자재</v>
          </cell>
          <cell r="O155" t="str">
            <v>전선관의 15%</v>
          </cell>
          <cell r="P155">
            <v>1</v>
          </cell>
          <cell r="Q155" t="str">
            <v>식</v>
          </cell>
          <cell r="W155">
            <v>208</v>
          </cell>
          <cell r="AM155">
            <v>1</v>
          </cell>
          <cell r="AN155">
            <v>0.25</v>
          </cell>
          <cell r="AO155">
            <v>1</v>
          </cell>
          <cell r="AP155" t="str">
            <v>내선전공</v>
          </cell>
          <cell r="AQ155">
            <v>0.25</v>
          </cell>
          <cell r="BB155" t="str">
            <v>전 7-1</v>
          </cell>
        </row>
        <row r="156">
          <cell r="A156">
            <v>135</v>
          </cell>
          <cell r="B156" t="str">
            <v>전선관</v>
          </cell>
          <cell r="C156" t="str">
            <v>ST 54C</v>
          </cell>
          <cell r="D156">
            <v>1.1000000000000001</v>
          </cell>
          <cell r="E156" t="str">
            <v>m</v>
          </cell>
          <cell r="F156">
            <v>50</v>
          </cell>
          <cell r="G156">
            <v>18953</v>
          </cell>
          <cell r="I156">
            <v>16329</v>
          </cell>
          <cell r="J156">
            <v>1941</v>
          </cell>
          <cell r="K156">
            <v>2135</v>
          </cell>
          <cell r="M156">
            <v>489</v>
          </cell>
          <cell r="N156" t="str">
            <v>전선관 부속자재</v>
          </cell>
          <cell r="O156" t="str">
            <v>전선관의 15%</v>
          </cell>
          <cell r="P156">
            <v>1</v>
          </cell>
          <cell r="Q156" t="str">
            <v>식</v>
          </cell>
          <cell r="W156">
            <v>291</v>
          </cell>
          <cell r="AM156">
            <v>1</v>
          </cell>
          <cell r="AN156">
            <v>0.34</v>
          </cell>
          <cell r="AO156">
            <v>1</v>
          </cell>
          <cell r="AP156" t="str">
            <v>내선전공</v>
          </cell>
          <cell r="AQ156">
            <v>0.34</v>
          </cell>
          <cell r="BB156" t="str">
            <v>전 7-1</v>
          </cell>
        </row>
        <row r="157">
          <cell r="A157">
            <v>136</v>
          </cell>
          <cell r="B157" t="str">
            <v>전선관</v>
          </cell>
          <cell r="C157" t="str">
            <v>ST 70C</v>
          </cell>
          <cell r="D157">
            <v>1.1000000000000001</v>
          </cell>
          <cell r="E157" t="str">
            <v>m</v>
          </cell>
          <cell r="F157">
            <v>50</v>
          </cell>
          <cell r="G157">
            <v>24479</v>
          </cell>
          <cell r="I157">
            <v>21132</v>
          </cell>
          <cell r="J157">
            <v>2468</v>
          </cell>
          <cell r="K157">
            <v>2714</v>
          </cell>
          <cell r="M157">
            <v>633</v>
          </cell>
          <cell r="N157" t="str">
            <v>전선관 부속자재</v>
          </cell>
          <cell r="O157" t="str">
            <v>전선관의 15%</v>
          </cell>
          <cell r="P157">
            <v>1</v>
          </cell>
          <cell r="Q157" t="str">
            <v>식</v>
          </cell>
          <cell r="W157">
            <v>370</v>
          </cell>
          <cell r="AM157">
            <v>1</v>
          </cell>
          <cell r="AN157">
            <v>0.44</v>
          </cell>
          <cell r="AO157">
            <v>1</v>
          </cell>
          <cell r="AP157" t="str">
            <v>내선전공</v>
          </cell>
          <cell r="AQ157">
            <v>0.44</v>
          </cell>
          <cell r="BB157" t="str">
            <v>전 7-1</v>
          </cell>
        </row>
        <row r="158">
          <cell r="A158">
            <v>137</v>
          </cell>
          <cell r="B158" t="str">
            <v>전선관</v>
          </cell>
          <cell r="C158" t="str">
            <v>ST 82C</v>
          </cell>
          <cell r="D158">
            <v>1.1000000000000001</v>
          </cell>
          <cell r="E158" t="str">
            <v>m</v>
          </cell>
          <cell r="F158">
            <v>50</v>
          </cell>
          <cell r="G158">
            <v>29762</v>
          </cell>
          <cell r="I158">
            <v>25935</v>
          </cell>
          <cell r="J158">
            <v>2772</v>
          </cell>
          <cell r="K158">
            <v>3049</v>
          </cell>
          <cell r="M158">
            <v>778</v>
          </cell>
          <cell r="N158" t="str">
            <v>전선관 부속자재</v>
          </cell>
          <cell r="O158" t="str">
            <v>전선관의 15%</v>
          </cell>
          <cell r="P158">
            <v>1</v>
          </cell>
          <cell r="Q158" t="str">
            <v>식</v>
          </cell>
          <cell r="W158">
            <v>415</v>
          </cell>
          <cell r="AM158">
            <v>1</v>
          </cell>
          <cell r="AN158">
            <v>0.54</v>
          </cell>
          <cell r="AO158">
            <v>1</v>
          </cell>
          <cell r="AP158" t="str">
            <v>내선전공</v>
          </cell>
          <cell r="AQ158">
            <v>0.54</v>
          </cell>
          <cell r="BB158" t="str">
            <v>전 7-1</v>
          </cell>
        </row>
        <row r="159">
          <cell r="A159">
            <v>138</v>
          </cell>
          <cell r="B159" t="str">
            <v>전선관</v>
          </cell>
          <cell r="C159" t="str">
            <v>ST 104C</v>
          </cell>
          <cell r="D159">
            <v>1.1000000000000001</v>
          </cell>
          <cell r="E159" t="str">
            <v>m</v>
          </cell>
          <cell r="F159">
            <v>50</v>
          </cell>
          <cell r="G159">
            <v>39979</v>
          </cell>
          <cell r="I159">
            <v>34099</v>
          </cell>
          <cell r="J159">
            <v>4417</v>
          </cell>
          <cell r="K159">
            <v>4858</v>
          </cell>
          <cell r="M159">
            <v>1022</v>
          </cell>
          <cell r="N159" t="str">
            <v>전선관 부속자재</v>
          </cell>
          <cell r="O159" t="str">
            <v>전선관의 15%</v>
          </cell>
          <cell r="P159">
            <v>1</v>
          </cell>
          <cell r="Q159" t="str">
            <v>식</v>
          </cell>
          <cell r="W159">
            <v>662</v>
          </cell>
          <cell r="AM159">
            <v>1</v>
          </cell>
          <cell r="AN159">
            <v>0.71</v>
          </cell>
          <cell r="AO159">
            <v>1</v>
          </cell>
          <cell r="AP159" t="str">
            <v>내선전공</v>
          </cell>
          <cell r="AQ159">
            <v>0.71</v>
          </cell>
          <cell r="BB159" t="str">
            <v>전 7-1</v>
          </cell>
        </row>
        <row r="160">
          <cell r="A160">
            <v>139</v>
          </cell>
          <cell r="B160" t="str">
            <v>가요전선관</v>
          </cell>
          <cell r="C160" t="str">
            <v>2종 방수16C</v>
          </cell>
          <cell r="D160">
            <v>1.1000000000000001</v>
          </cell>
          <cell r="E160" t="str">
            <v>m</v>
          </cell>
          <cell r="F160">
            <v>50</v>
          </cell>
          <cell r="G160">
            <v>4261</v>
          </cell>
          <cell r="I160">
            <v>1873</v>
          </cell>
          <cell r="J160">
            <v>2120</v>
          </cell>
          <cell r="K160">
            <v>2332</v>
          </cell>
          <cell r="M160">
            <v>56</v>
          </cell>
          <cell r="N160" t="str">
            <v>전선관 부속자재</v>
          </cell>
          <cell r="O160" t="str">
            <v>전선관의 15%</v>
          </cell>
          <cell r="P160">
            <v>1</v>
          </cell>
          <cell r="Q160" t="str">
            <v>식</v>
          </cell>
          <cell r="W160">
            <v>318</v>
          </cell>
          <cell r="AM160">
            <v>1</v>
          </cell>
          <cell r="AN160">
            <v>3.9E-2</v>
          </cell>
          <cell r="AO160">
            <v>1</v>
          </cell>
          <cell r="AP160" t="str">
            <v>내선전공</v>
          </cell>
          <cell r="AQ160">
            <v>3.9E-2</v>
          </cell>
          <cell r="BB160" t="str">
            <v>전 7-1</v>
          </cell>
        </row>
        <row r="161">
          <cell r="A161">
            <v>140</v>
          </cell>
          <cell r="B161" t="str">
            <v>가요전선관</v>
          </cell>
          <cell r="C161" t="str">
            <v>2종 방수22C</v>
          </cell>
          <cell r="D161">
            <v>1.1000000000000001</v>
          </cell>
          <cell r="E161" t="str">
            <v>m</v>
          </cell>
          <cell r="F161">
            <v>50</v>
          </cell>
          <cell r="G161">
            <v>5520</v>
          </cell>
          <cell r="I161">
            <v>2353</v>
          </cell>
          <cell r="J161">
            <v>2816</v>
          </cell>
          <cell r="K161">
            <v>3097</v>
          </cell>
          <cell r="M161">
            <v>70</v>
          </cell>
          <cell r="N161" t="str">
            <v>전선관 부속자재</v>
          </cell>
          <cell r="O161" t="str">
            <v>전선관의 15%</v>
          </cell>
          <cell r="P161">
            <v>1</v>
          </cell>
          <cell r="Q161" t="str">
            <v>식</v>
          </cell>
          <cell r="W161">
            <v>422</v>
          </cell>
          <cell r="AM161">
            <v>1</v>
          </cell>
          <cell r="AN161">
            <v>4.9000000000000002E-2</v>
          </cell>
          <cell r="AO161">
            <v>1</v>
          </cell>
          <cell r="AP161" t="str">
            <v>내선전공</v>
          </cell>
          <cell r="AQ161">
            <v>4.9000000000000002E-2</v>
          </cell>
          <cell r="BB161" t="str">
            <v>전 7-1</v>
          </cell>
        </row>
        <row r="162">
          <cell r="A162">
            <v>141</v>
          </cell>
          <cell r="B162" t="str">
            <v>가요전선관</v>
          </cell>
          <cell r="C162" t="str">
            <v>2종 방수28C</v>
          </cell>
          <cell r="D162">
            <v>1.1000000000000001</v>
          </cell>
          <cell r="E162" t="str">
            <v>m</v>
          </cell>
          <cell r="F162">
            <v>50</v>
          </cell>
          <cell r="G162">
            <v>7127</v>
          </cell>
          <cell r="I162">
            <v>3025</v>
          </cell>
          <cell r="J162">
            <v>3648</v>
          </cell>
          <cell r="K162">
            <v>4012</v>
          </cell>
          <cell r="M162">
            <v>90</v>
          </cell>
          <cell r="N162" t="str">
            <v>전선관 부속자재</v>
          </cell>
          <cell r="O162" t="str">
            <v>전선관의 15%</v>
          </cell>
          <cell r="P162">
            <v>1</v>
          </cell>
          <cell r="Q162" t="str">
            <v>식</v>
          </cell>
          <cell r="W162">
            <v>547</v>
          </cell>
          <cell r="AM162">
            <v>1</v>
          </cell>
          <cell r="AN162">
            <v>6.3E-2</v>
          </cell>
          <cell r="AO162">
            <v>1</v>
          </cell>
          <cell r="AP162" t="str">
            <v>내선전공</v>
          </cell>
          <cell r="AQ162">
            <v>6.3E-2</v>
          </cell>
          <cell r="BB162" t="str">
            <v>전 7-1</v>
          </cell>
        </row>
        <row r="163">
          <cell r="A163">
            <v>142</v>
          </cell>
          <cell r="B163" t="str">
            <v>가요전선관</v>
          </cell>
          <cell r="C163" t="str">
            <v>2종 방수36C</v>
          </cell>
          <cell r="D163">
            <v>1.1000000000000001</v>
          </cell>
          <cell r="E163" t="str">
            <v>m</v>
          </cell>
          <cell r="F163">
            <v>50</v>
          </cell>
          <cell r="G163">
            <v>7820</v>
          </cell>
          <cell r="I163">
            <v>3698</v>
          </cell>
          <cell r="J163">
            <v>3648</v>
          </cell>
          <cell r="K163">
            <v>4012</v>
          </cell>
          <cell r="M163">
            <v>110</v>
          </cell>
          <cell r="N163" t="str">
            <v>전선관 부속자재</v>
          </cell>
          <cell r="O163" t="str">
            <v>전선관의 15%</v>
          </cell>
          <cell r="P163">
            <v>1</v>
          </cell>
          <cell r="Q163" t="str">
            <v>식</v>
          </cell>
          <cell r="W163">
            <v>547</v>
          </cell>
          <cell r="AM163">
            <v>1</v>
          </cell>
          <cell r="AN163">
            <v>7.6999999999999999E-2</v>
          </cell>
          <cell r="AO163">
            <v>1</v>
          </cell>
          <cell r="AP163" t="str">
            <v>내선전공</v>
          </cell>
          <cell r="AQ163">
            <v>7.6999999999999999E-2</v>
          </cell>
          <cell r="BB163" t="str">
            <v>전 7-1</v>
          </cell>
        </row>
        <row r="164">
          <cell r="A164">
            <v>143</v>
          </cell>
          <cell r="B164" t="str">
            <v>가요전선관</v>
          </cell>
          <cell r="C164" t="str">
            <v>2종 방수42C</v>
          </cell>
          <cell r="D164">
            <v>1.1000000000000001</v>
          </cell>
          <cell r="E164" t="str">
            <v>m</v>
          </cell>
          <cell r="F164">
            <v>50</v>
          </cell>
          <cell r="G164">
            <v>11611</v>
          </cell>
          <cell r="I164">
            <v>4370</v>
          </cell>
          <cell r="J164">
            <v>6464</v>
          </cell>
          <cell r="K164">
            <v>7110</v>
          </cell>
          <cell r="M164">
            <v>131</v>
          </cell>
          <cell r="N164" t="str">
            <v>전선관 부속자재</v>
          </cell>
          <cell r="O164" t="str">
            <v>전선관의 15%</v>
          </cell>
          <cell r="P164">
            <v>1</v>
          </cell>
          <cell r="Q164" t="str">
            <v>식</v>
          </cell>
          <cell r="W164">
            <v>969</v>
          </cell>
          <cell r="AM164">
            <v>1</v>
          </cell>
          <cell r="AN164">
            <v>9.0999999999999998E-2</v>
          </cell>
          <cell r="AO164">
            <v>1</v>
          </cell>
          <cell r="AP164" t="str">
            <v>내선전공</v>
          </cell>
          <cell r="AQ164">
            <v>9.0999999999999998E-2</v>
          </cell>
          <cell r="BB164" t="str">
            <v>전 7-1</v>
          </cell>
        </row>
        <row r="165">
          <cell r="A165">
            <v>144</v>
          </cell>
          <cell r="B165" t="str">
            <v>가요전선관</v>
          </cell>
          <cell r="C165" t="str">
            <v>2종 방수54C</v>
          </cell>
          <cell r="D165">
            <v>1.1000000000000001</v>
          </cell>
          <cell r="E165" t="str">
            <v>m</v>
          </cell>
          <cell r="F165">
            <v>50</v>
          </cell>
          <cell r="G165">
            <v>18574</v>
          </cell>
          <cell r="I165">
            <v>6243</v>
          </cell>
          <cell r="J165">
            <v>11040</v>
          </cell>
          <cell r="K165">
            <v>12144</v>
          </cell>
          <cell r="M165">
            <v>187</v>
          </cell>
          <cell r="N165" t="str">
            <v>전선관 부속자재</v>
          </cell>
          <cell r="O165" t="str">
            <v>전선관의 15%</v>
          </cell>
          <cell r="P165">
            <v>1</v>
          </cell>
          <cell r="Q165" t="str">
            <v>식</v>
          </cell>
          <cell r="W165">
            <v>1656</v>
          </cell>
          <cell r="AM165">
            <v>1</v>
          </cell>
          <cell r="AN165">
            <v>0.13</v>
          </cell>
          <cell r="AO165">
            <v>1</v>
          </cell>
          <cell r="AP165" t="str">
            <v>내선전공</v>
          </cell>
          <cell r="AQ165">
            <v>0.13</v>
          </cell>
          <cell r="BB165" t="str">
            <v>전 7-1</v>
          </cell>
        </row>
        <row r="166">
          <cell r="A166">
            <v>145</v>
          </cell>
          <cell r="B166" t="str">
            <v>가요전선관</v>
          </cell>
          <cell r="C166" t="str">
            <v>2종 방수70C</v>
          </cell>
          <cell r="D166">
            <v>1.1000000000000001</v>
          </cell>
          <cell r="E166" t="str">
            <v>m</v>
          </cell>
          <cell r="F166">
            <v>50</v>
          </cell>
          <cell r="G166">
            <v>23929</v>
          </cell>
          <cell r="I166">
            <v>7204</v>
          </cell>
          <cell r="J166">
            <v>15009</v>
          </cell>
          <cell r="K166">
            <v>16509</v>
          </cell>
          <cell r="M166">
            <v>216</v>
          </cell>
          <cell r="N166" t="str">
            <v>전선관 부속자재</v>
          </cell>
          <cell r="O166" t="str">
            <v>전선관의 15%</v>
          </cell>
          <cell r="P166">
            <v>1</v>
          </cell>
          <cell r="Q166" t="str">
            <v>식</v>
          </cell>
          <cell r="W166">
            <v>2251</v>
          </cell>
          <cell r="AM166">
            <v>1</v>
          </cell>
          <cell r="AN166">
            <v>0.15</v>
          </cell>
          <cell r="AO166">
            <v>1</v>
          </cell>
          <cell r="AP166" t="str">
            <v>내선전공</v>
          </cell>
          <cell r="AQ166">
            <v>0.15</v>
          </cell>
          <cell r="BB166" t="str">
            <v>전 7-1</v>
          </cell>
        </row>
        <row r="167">
          <cell r="A167">
            <v>146</v>
          </cell>
          <cell r="B167" t="str">
            <v>가요전선관</v>
          </cell>
          <cell r="C167" t="str">
            <v>2종 방수82C</v>
          </cell>
          <cell r="D167">
            <v>1.1000000000000001</v>
          </cell>
          <cell r="E167" t="str">
            <v>m</v>
          </cell>
          <cell r="F167">
            <v>50</v>
          </cell>
          <cell r="G167">
            <v>32852</v>
          </cell>
          <cell r="I167">
            <v>7204</v>
          </cell>
          <cell r="J167">
            <v>23120</v>
          </cell>
          <cell r="K167">
            <v>25432</v>
          </cell>
          <cell r="M167">
            <v>216</v>
          </cell>
          <cell r="N167" t="str">
            <v>전선관 부속자재</v>
          </cell>
          <cell r="O167" t="str">
            <v>전선관의 15%</v>
          </cell>
          <cell r="P167">
            <v>1</v>
          </cell>
          <cell r="Q167" t="str">
            <v>식</v>
          </cell>
          <cell r="W167">
            <v>3468</v>
          </cell>
          <cell r="AM167">
            <v>1</v>
          </cell>
          <cell r="AN167">
            <v>0.15</v>
          </cell>
          <cell r="AO167">
            <v>1</v>
          </cell>
          <cell r="AP167" t="str">
            <v>내선전공</v>
          </cell>
          <cell r="AQ167">
            <v>0.15</v>
          </cell>
          <cell r="BB167" t="str">
            <v>전 7-1</v>
          </cell>
        </row>
        <row r="168">
          <cell r="A168">
            <v>147</v>
          </cell>
          <cell r="B168" t="str">
            <v>가요전선관</v>
          </cell>
          <cell r="C168" t="str">
            <v>2종 방수104C</v>
          </cell>
          <cell r="D168">
            <v>1.1000000000000001</v>
          </cell>
          <cell r="E168" t="str">
            <v>m</v>
          </cell>
          <cell r="F168">
            <v>50</v>
          </cell>
          <cell r="G168">
            <v>40024</v>
          </cell>
          <cell r="I168">
            <v>7204</v>
          </cell>
          <cell r="J168">
            <v>29640</v>
          </cell>
          <cell r="K168">
            <v>32604</v>
          </cell>
          <cell r="M168">
            <v>216</v>
          </cell>
          <cell r="N168" t="str">
            <v>전선관 부속자재</v>
          </cell>
          <cell r="O168" t="str">
            <v>전선관의 15%</v>
          </cell>
          <cell r="P168">
            <v>1</v>
          </cell>
          <cell r="Q168" t="str">
            <v>식</v>
          </cell>
          <cell r="W168">
            <v>4446</v>
          </cell>
          <cell r="AM168">
            <v>1</v>
          </cell>
          <cell r="AN168">
            <v>0.15</v>
          </cell>
          <cell r="AO168">
            <v>1</v>
          </cell>
          <cell r="AP168" t="str">
            <v>내선전공</v>
          </cell>
          <cell r="AQ168">
            <v>0.15</v>
          </cell>
          <cell r="BB168" t="str">
            <v>전 7-1</v>
          </cell>
        </row>
        <row r="169">
          <cell r="A169">
            <v>148</v>
          </cell>
          <cell r="B169" t="str">
            <v>가요전선관</v>
          </cell>
          <cell r="C169" t="str">
            <v>비방수 16C</v>
          </cell>
          <cell r="D169">
            <v>1.1000000000000001</v>
          </cell>
          <cell r="E169" t="str">
            <v>m</v>
          </cell>
          <cell r="F169">
            <v>50</v>
          </cell>
          <cell r="G169">
            <v>2088</v>
          </cell>
          <cell r="I169">
            <v>1873</v>
          </cell>
          <cell r="J169">
            <v>145</v>
          </cell>
          <cell r="K169">
            <v>159</v>
          </cell>
          <cell r="M169">
            <v>56</v>
          </cell>
          <cell r="N169" t="str">
            <v>전선관 부속자재</v>
          </cell>
          <cell r="O169" t="str">
            <v>전선관의 15%</v>
          </cell>
          <cell r="P169">
            <v>1</v>
          </cell>
          <cell r="Q169" t="str">
            <v>식</v>
          </cell>
          <cell r="W169">
            <v>21</v>
          </cell>
          <cell r="AM169">
            <v>1</v>
          </cell>
          <cell r="AN169">
            <v>3.9E-2</v>
          </cell>
          <cell r="AO169">
            <v>1</v>
          </cell>
          <cell r="AP169" t="str">
            <v>내선전공</v>
          </cell>
          <cell r="AQ169">
            <v>3.9E-2</v>
          </cell>
          <cell r="BB169" t="str">
            <v>전 7-1</v>
          </cell>
        </row>
        <row r="170">
          <cell r="A170">
            <v>149</v>
          </cell>
          <cell r="B170" t="str">
            <v>가요전선관</v>
          </cell>
          <cell r="C170" t="str">
            <v>비방수 22C</v>
          </cell>
          <cell r="D170">
            <v>1.1000000000000001</v>
          </cell>
          <cell r="E170" t="str">
            <v>m</v>
          </cell>
          <cell r="F170">
            <v>50</v>
          </cell>
          <cell r="G170">
            <v>3350</v>
          </cell>
          <cell r="I170">
            <v>2353</v>
          </cell>
          <cell r="J170">
            <v>843</v>
          </cell>
          <cell r="K170">
            <v>927</v>
          </cell>
          <cell r="M170">
            <v>70</v>
          </cell>
          <cell r="N170" t="str">
            <v>전선관 부속자재</v>
          </cell>
          <cell r="O170" t="str">
            <v>전선관의 15%</v>
          </cell>
          <cell r="P170">
            <v>1</v>
          </cell>
          <cell r="Q170" t="str">
            <v>식</v>
          </cell>
          <cell r="W170">
            <v>126</v>
          </cell>
          <cell r="AM170">
            <v>1</v>
          </cell>
          <cell r="AN170">
            <v>4.9000000000000002E-2</v>
          </cell>
          <cell r="AO170">
            <v>1</v>
          </cell>
          <cell r="AP170" t="str">
            <v>내선전공</v>
          </cell>
          <cell r="AQ170">
            <v>4.9000000000000002E-2</v>
          </cell>
          <cell r="BB170" t="str">
            <v>전 7-1</v>
          </cell>
        </row>
        <row r="171">
          <cell r="A171">
            <v>150</v>
          </cell>
          <cell r="B171" t="str">
            <v>전선관</v>
          </cell>
          <cell r="C171" t="str">
            <v>HIPVC 16C</v>
          </cell>
          <cell r="D171">
            <v>1.1000000000000001</v>
          </cell>
          <cell r="E171" t="str">
            <v>m</v>
          </cell>
          <cell r="F171">
            <v>50</v>
          </cell>
          <cell r="G171">
            <v>2686</v>
          </cell>
          <cell r="I171">
            <v>2401</v>
          </cell>
          <cell r="J171">
            <v>194</v>
          </cell>
          <cell r="K171">
            <v>213</v>
          </cell>
          <cell r="M171">
            <v>72</v>
          </cell>
          <cell r="N171" t="str">
            <v>전선관 부속자재</v>
          </cell>
          <cell r="O171" t="str">
            <v>전선관의 15%</v>
          </cell>
          <cell r="P171">
            <v>1</v>
          </cell>
          <cell r="Q171" t="str">
            <v>식</v>
          </cell>
          <cell r="W171">
            <v>29</v>
          </cell>
          <cell r="AM171">
            <v>1</v>
          </cell>
          <cell r="AN171">
            <v>0.05</v>
          </cell>
          <cell r="AO171">
            <v>1</v>
          </cell>
          <cell r="AP171" t="str">
            <v>내선전공</v>
          </cell>
          <cell r="AQ171">
            <v>0.05</v>
          </cell>
          <cell r="BB171" t="str">
            <v>전 7-1</v>
          </cell>
        </row>
        <row r="172">
          <cell r="A172">
            <v>151</v>
          </cell>
          <cell r="B172" t="str">
            <v>전선관</v>
          </cell>
          <cell r="C172" t="str">
            <v>HIPVC 22C</v>
          </cell>
          <cell r="D172">
            <v>1.1000000000000001</v>
          </cell>
          <cell r="E172" t="str">
            <v>m</v>
          </cell>
          <cell r="F172">
            <v>50</v>
          </cell>
          <cell r="G172">
            <v>3223</v>
          </cell>
          <cell r="I172">
            <v>2881</v>
          </cell>
          <cell r="J172">
            <v>233</v>
          </cell>
          <cell r="K172">
            <v>256</v>
          </cell>
          <cell r="M172">
            <v>86</v>
          </cell>
          <cell r="N172" t="str">
            <v>전선관 부속자재</v>
          </cell>
          <cell r="O172" t="str">
            <v>전선관의 15%</v>
          </cell>
          <cell r="P172">
            <v>1</v>
          </cell>
          <cell r="Q172" t="str">
            <v>식</v>
          </cell>
          <cell r="W172">
            <v>34</v>
          </cell>
          <cell r="AM172">
            <v>1</v>
          </cell>
          <cell r="AN172">
            <v>0.06</v>
          </cell>
          <cell r="AO172">
            <v>1</v>
          </cell>
          <cell r="AP172" t="str">
            <v>내선전공</v>
          </cell>
          <cell r="AQ172">
            <v>0.06</v>
          </cell>
          <cell r="BB172" t="str">
            <v>전 7-1</v>
          </cell>
        </row>
        <row r="173">
          <cell r="A173">
            <v>152</v>
          </cell>
          <cell r="B173" t="str">
            <v>전선관</v>
          </cell>
          <cell r="C173" t="str">
            <v>HIPVC 28C</v>
          </cell>
          <cell r="D173">
            <v>1.1000000000000001</v>
          </cell>
          <cell r="E173" t="str">
            <v>m</v>
          </cell>
          <cell r="F173">
            <v>50</v>
          </cell>
          <cell r="G173">
            <v>4464</v>
          </cell>
          <cell r="I173">
            <v>3842</v>
          </cell>
          <cell r="J173">
            <v>461</v>
          </cell>
          <cell r="K173">
            <v>507</v>
          </cell>
          <cell r="M173">
            <v>115</v>
          </cell>
          <cell r="N173" t="str">
            <v>전선관 부속자재</v>
          </cell>
          <cell r="O173" t="str">
            <v>전선관의 15%</v>
          </cell>
          <cell r="P173">
            <v>1</v>
          </cell>
          <cell r="Q173" t="str">
            <v>식</v>
          </cell>
          <cell r="W173">
            <v>69</v>
          </cell>
          <cell r="AM173">
            <v>1</v>
          </cell>
          <cell r="AN173">
            <v>0.08</v>
          </cell>
          <cell r="AO173">
            <v>1</v>
          </cell>
          <cell r="AP173" t="str">
            <v>내선전공</v>
          </cell>
          <cell r="AQ173">
            <v>0.08</v>
          </cell>
          <cell r="BB173" t="str">
            <v>전 7-1</v>
          </cell>
        </row>
        <row r="174">
          <cell r="A174">
            <v>153</v>
          </cell>
          <cell r="B174" t="str">
            <v>전선관</v>
          </cell>
          <cell r="C174" t="str">
            <v>HIPVC 36C</v>
          </cell>
          <cell r="D174">
            <v>1.1000000000000001</v>
          </cell>
          <cell r="E174" t="str">
            <v>m</v>
          </cell>
          <cell r="F174">
            <v>50</v>
          </cell>
          <cell r="G174">
            <v>5637</v>
          </cell>
          <cell r="I174">
            <v>4802</v>
          </cell>
          <cell r="J174">
            <v>629</v>
          </cell>
          <cell r="K174">
            <v>691</v>
          </cell>
          <cell r="M174">
            <v>144</v>
          </cell>
          <cell r="N174" t="str">
            <v>전선관 부속자재</v>
          </cell>
          <cell r="O174" t="str">
            <v>전선관의 15%</v>
          </cell>
          <cell r="P174">
            <v>1</v>
          </cell>
          <cell r="Q174" t="str">
            <v>식</v>
          </cell>
          <cell r="W174">
            <v>94</v>
          </cell>
          <cell r="AM174">
            <v>1</v>
          </cell>
          <cell r="AN174">
            <v>0.1</v>
          </cell>
          <cell r="AO174">
            <v>1</v>
          </cell>
          <cell r="AP174" t="str">
            <v>내선전공</v>
          </cell>
          <cell r="AQ174">
            <v>0.1</v>
          </cell>
          <cell r="BB174" t="str">
            <v>전 7-1</v>
          </cell>
        </row>
        <row r="175">
          <cell r="A175">
            <v>154</v>
          </cell>
          <cell r="B175" t="str">
            <v>전선관</v>
          </cell>
          <cell r="C175" t="str">
            <v>HIPVC 42C</v>
          </cell>
          <cell r="D175">
            <v>1.1000000000000001</v>
          </cell>
          <cell r="E175" t="str">
            <v>m</v>
          </cell>
          <cell r="F175">
            <v>50</v>
          </cell>
          <cell r="G175">
            <v>7380</v>
          </cell>
          <cell r="I175">
            <v>6243</v>
          </cell>
          <cell r="J175">
            <v>864</v>
          </cell>
          <cell r="K175">
            <v>950</v>
          </cell>
          <cell r="M175">
            <v>187</v>
          </cell>
          <cell r="N175" t="str">
            <v>전선관 부속자재</v>
          </cell>
          <cell r="O175" t="str">
            <v>전선관의 15%</v>
          </cell>
          <cell r="P175">
            <v>1</v>
          </cell>
          <cell r="Q175" t="str">
            <v>식</v>
          </cell>
          <cell r="W175">
            <v>129</v>
          </cell>
          <cell r="AM175">
            <v>1</v>
          </cell>
          <cell r="AN175">
            <v>0.13</v>
          </cell>
          <cell r="AO175">
            <v>1</v>
          </cell>
          <cell r="AP175" t="str">
            <v>내선전공</v>
          </cell>
          <cell r="AQ175">
            <v>0.13</v>
          </cell>
          <cell r="BB175" t="str">
            <v>전 7-1</v>
          </cell>
        </row>
        <row r="176">
          <cell r="A176">
            <v>155</v>
          </cell>
          <cell r="B176" t="str">
            <v>전선관</v>
          </cell>
          <cell r="C176" t="str">
            <v>HIPVC 54C</v>
          </cell>
          <cell r="D176">
            <v>1.1000000000000001</v>
          </cell>
          <cell r="E176" t="str">
            <v>m</v>
          </cell>
          <cell r="F176">
            <v>50</v>
          </cell>
          <cell r="G176">
            <v>10745</v>
          </cell>
          <cell r="I176">
            <v>9125</v>
          </cell>
          <cell r="J176">
            <v>1225</v>
          </cell>
          <cell r="K176">
            <v>1347</v>
          </cell>
          <cell r="M176">
            <v>273</v>
          </cell>
          <cell r="N176" t="str">
            <v>전선관 부속자재</v>
          </cell>
          <cell r="O176" t="str">
            <v>전선관의 15%</v>
          </cell>
          <cell r="P176">
            <v>1</v>
          </cell>
          <cell r="Q176" t="str">
            <v>식</v>
          </cell>
          <cell r="W176">
            <v>183</v>
          </cell>
          <cell r="AM176">
            <v>1</v>
          </cell>
          <cell r="AN176">
            <v>0.19</v>
          </cell>
          <cell r="AO176">
            <v>1</v>
          </cell>
          <cell r="AP176" t="str">
            <v>내선전공</v>
          </cell>
          <cell r="AQ176">
            <v>0.19</v>
          </cell>
          <cell r="BB176" t="str">
            <v>전 7-1</v>
          </cell>
        </row>
        <row r="177">
          <cell r="A177">
            <v>156</v>
          </cell>
          <cell r="B177" t="str">
            <v>전선관</v>
          </cell>
          <cell r="C177" t="str">
            <v>HIPVC 70C</v>
          </cell>
          <cell r="D177">
            <v>1.1000000000000001</v>
          </cell>
          <cell r="E177" t="str">
            <v>m</v>
          </cell>
          <cell r="F177">
            <v>50</v>
          </cell>
          <cell r="G177">
            <v>15605</v>
          </cell>
          <cell r="I177">
            <v>13447</v>
          </cell>
          <cell r="J177">
            <v>1596</v>
          </cell>
          <cell r="K177">
            <v>1755</v>
          </cell>
          <cell r="M177">
            <v>403</v>
          </cell>
          <cell r="N177" t="str">
            <v>전선관 부속자재</v>
          </cell>
          <cell r="O177" t="str">
            <v>전선관의 15%</v>
          </cell>
          <cell r="P177">
            <v>1</v>
          </cell>
          <cell r="Q177" t="str">
            <v>식</v>
          </cell>
          <cell r="W177">
            <v>239</v>
          </cell>
          <cell r="AM177">
            <v>1</v>
          </cell>
          <cell r="AN177">
            <v>0.28000000000000003</v>
          </cell>
          <cell r="AO177">
            <v>1</v>
          </cell>
          <cell r="AP177" t="str">
            <v>내선전공</v>
          </cell>
          <cell r="AQ177">
            <v>0.28000000000000003</v>
          </cell>
          <cell r="BB177" t="str">
            <v>전 7-1</v>
          </cell>
        </row>
        <row r="178">
          <cell r="A178">
            <v>157</v>
          </cell>
          <cell r="B178" t="str">
            <v>전선관</v>
          </cell>
          <cell r="C178" t="str">
            <v>HIPVC 82C</v>
          </cell>
          <cell r="D178">
            <v>1.1000000000000001</v>
          </cell>
          <cell r="E178" t="str">
            <v>m</v>
          </cell>
          <cell r="F178">
            <v>50</v>
          </cell>
          <cell r="G178">
            <v>20949</v>
          </cell>
          <cell r="I178">
            <v>17770</v>
          </cell>
          <cell r="J178">
            <v>2406</v>
          </cell>
          <cell r="K178">
            <v>2646</v>
          </cell>
          <cell r="M178">
            <v>533</v>
          </cell>
          <cell r="N178" t="str">
            <v>전선관 부속자재</v>
          </cell>
          <cell r="O178" t="str">
            <v>전선관의 15%</v>
          </cell>
          <cell r="P178">
            <v>1</v>
          </cell>
          <cell r="Q178" t="str">
            <v>식</v>
          </cell>
          <cell r="W178">
            <v>360</v>
          </cell>
          <cell r="AM178">
            <v>1</v>
          </cell>
          <cell r="AN178">
            <v>0.37</v>
          </cell>
          <cell r="AO178">
            <v>1</v>
          </cell>
          <cell r="AP178" t="str">
            <v>내선전공</v>
          </cell>
          <cell r="AQ178">
            <v>0.37</v>
          </cell>
          <cell r="BB178" t="str">
            <v>전 7-1</v>
          </cell>
        </row>
        <row r="179">
          <cell r="A179">
            <v>158</v>
          </cell>
          <cell r="B179" t="str">
            <v>전선관</v>
          </cell>
          <cell r="C179" t="str">
            <v>HIPVC 104C</v>
          </cell>
          <cell r="D179">
            <v>1.1000000000000001</v>
          </cell>
          <cell r="E179" t="str">
            <v>m</v>
          </cell>
          <cell r="F179">
            <v>50</v>
          </cell>
          <cell r="G179">
            <v>25922</v>
          </cell>
          <cell r="I179">
            <v>22092</v>
          </cell>
          <cell r="J179">
            <v>2880</v>
          </cell>
          <cell r="K179">
            <v>3168</v>
          </cell>
          <cell r="M179">
            <v>662</v>
          </cell>
          <cell r="N179" t="str">
            <v>전선관 부속자재</v>
          </cell>
          <cell r="O179" t="str">
            <v>전선관의 15%</v>
          </cell>
          <cell r="P179">
            <v>1</v>
          </cell>
          <cell r="Q179" t="str">
            <v>식</v>
          </cell>
          <cell r="W179">
            <v>432</v>
          </cell>
          <cell r="AM179">
            <v>1</v>
          </cell>
          <cell r="AN179">
            <v>0.46</v>
          </cell>
          <cell r="AO179">
            <v>1</v>
          </cell>
          <cell r="AP179" t="str">
            <v>내선전공</v>
          </cell>
          <cell r="AQ179">
            <v>0.46</v>
          </cell>
          <cell r="BB179" t="str">
            <v>전 7-1</v>
          </cell>
        </row>
        <row r="180">
          <cell r="A180">
            <v>159</v>
          </cell>
          <cell r="B180" t="str">
            <v>전선관</v>
          </cell>
          <cell r="C180" t="str">
            <v>PE 16C</v>
          </cell>
          <cell r="D180">
            <v>1.1000000000000001</v>
          </cell>
          <cell r="E180" t="str">
            <v>m</v>
          </cell>
          <cell r="F180">
            <v>50</v>
          </cell>
          <cell r="G180">
            <v>1334</v>
          </cell>
          <cell r="I180">
            <v>1176</v>
          </cell>
          <cell r="J180">
            <v>112</v>
          </cell>
          <cell r="K180">
            <v>123</v>
          </cell>
          <cell r="M180">
            <v>35</v>
          </cell>
          <cell r="N180" t="str">
            <v>전선관 부속자재</v>
          </cell>
          <cell r="O180" t="str">
            <v>전선관의 15%</v>
          </cell>
          <cell r="P180">
            <v>1</v>
          </cell>
          <cell r="Q180" t="str">
            <v>식</v>
          </cell>
          <cell r="W180">
            <v>16</v>
          </cell>
          <cell r="AM180">
            <v>1</v>
          </cell>
          <cell r="AN180">
            <v>3.5000000000000003E-2</v>
          </cell>
          <cell r="AO180">
            <v>0.7</v>
          </cell>
          <cell r="AP180" t="str">
            <v>내선전공</v>
          </cell>
          <cell r="AQ180">
            <v>3.5000000000000003E-2</v>
          </cell>
          <cell r="BB180" t="str">
            <v>전 7-1</v>
          </cell>
        </row>
        <row r="181">
          <cell r="A181">
            <v>160</v>
          </cell>
          <cell r="B181" t="str">
            <v>전선관</v>
          </cell>
          <cell r="C181" t="str">
            <v>PE 22C</v>
          </cell>
          <cell r="D181">
            <v>1.1000000000000001</v>
          </cell>
          <cell r="E181" t="str">
            <v>m</v>
          </cell>
          <cell r="F181">
            <v>50</v>
          </cell>
          <cell r="G181">
            <v>1630</v>
          </cell>
          <cell r="I181">
            <v>1412</v>
          </cell>
          <cell r="J181">
            <v>160</v>
          </cell>
          <cell r="K181">
            <v>176</v>
          </cell>
          <cell r="M181">
            <v>42</v>
          </cell>
          <cell r="N181" t="str">
            <v>전선관 부속자재</v>
          </cell>
          <cell r="O181" t="str">
            <v>전선관의 15%</v>
          </cell>
          <cell r="P181">
            <v>1</v>
          </cell>
          <cell r="Q181" t="str">
            <v>식</v>
          </cell>
          <cell r="W181">
            <v>24</v>
          </cell>
          <cell r="AM181">
            <v>1</v>
          </cell>
          <cell r="AN181">
            <v>4.1999999999999996E-2</v>
          </cell>
          <cell r="AO181">
            <v>0.7</v>
          </cell>
          <cell r="AP181" t="str">
            <v>내선전공</v>
          </cell>
          <cell r="AQ181">
            <v>4.1999999999999996E-2</v>
          </cell>
          <cell r="BB181" t="str">
            <v>전 7-1</v>
          </cell>
        </row>
        <row r="182">
          <cell r="A182">
            <v>161</v>
          </cell>
          <cell r="B182" t="str">
            <v>전선관</v>
          </cell>
          <cell r="C182" t="str">
            <v>PE 28C</v>
          </cell>
          <cell r="D182">
            <v>1.1000000000000001</v>
          </cell>
          <cell r="E182" t="str">
            <v>m</v>
          </cell>
          <cell r="F182">
            <v>50</v>
          </cell>
          <cell r="G182">
            <v>2228</v>
          </cell>
          <cell r="I182">
            <v>1882</v>
          </cell>
          <cell r="J182">
            <v>264</v>
          </cell>
          <cell r="K182">
            <v>290</v>
          </cell>
          <cell r="M182">
            <v>56</v>
          </cell>
          <cell r="N182" t="str">
            <v>전선관 부속자재</v>
          </cell>
          <cell r="O182" t="str">
            <v>전선관의 15%</v>
          </cell>
          <cell r="P182">
            <v>1</v>
          </cell>
          <cell r="Q182" t="str">
            <v>식</v>
          </cell>
          <cell r="W182">
            <v>39</v>
          </cell>
          <cell r="AM182">
            <v>1</v>
          </cell>
          <cell r="AN182">
            <v>5.5999999999999994E-2</v>
          </cell>
          <cell r="AO182">
            <v>0.7</v>
          </cell>
          <cell r="AP182" t="str">
            <v>내선전공</v>
          </cell>
          <cell r="AQ182">
            <v>5.5999999999999994E-2</v>
          </cell>
          <cell r="BB182" t="str">
            <v>전 7-1</v>
          </cell>
        </row>
        <row r="183">
          <cell r="A183">
            <v>162</v>
          </cell>
          <cell r="B183" t="str">
            <v>전선관</v>
          </cell>
          <cell r="C183" t="str">
            <v>PE 36C</v>
          </cell>
          <cell r="D183">
            <v>1.1000000000000001</v>
          </cell>
          <cell r="E183" t="str">
            <v>m</v>
          </cell>
          <cell r="F183">
            <v>50</v>
          </cell>
          <cell r="G183">
            <v>2854</v>
          </cell>
          <cell r="I183">
            <v>2353</v>
          </cell>
          <cell r="J183">
            <v>392</v>
          </cell>
          <cell r="K183">
            <v>431</v>
          </cell>
          <cell r="M183">
            <v>70</v>
          </cell>
          <cell r="N183" t="str">
            <v>전선관 부속자재</v>
          </cell>
          <cell r="O183" t="str">
            <v>전선관의 15%</v>
          </cell>
          <cell r="P183">
            <v>1</v>
          </cell>
          <cell r="Q183" t="str">
            <v>식</v>
          </cell>
          <cell r="W183">
            <v>58</v>
          </cell>
          <cell r="AM183">
            <v>1</v>
          </cell>
          <cell r="AN183">
            <v>7.0000000000000007E-2</v>
          </cell>
          <cell r="AO183">
            <v>0.7</v>
          </cell>
          <cell r="AP183" t="str">
            <v>내선전공</v>
          </cell>
          <cell r="AQ183">
            <v>7.0000000000000007E-2</v>
          </cell>
          <cell r="BB183" t="str">
            <v>전 7-1</v>
          </cell>
        </row>
        <row r="184">
          <cell r="A184">
            <v>163</v>
          </cell>
          <cell r="B184" t="str">
            <v>전선관</v>
          </cell>
          <cell r="C184" t="str">
            <v>PE 42C</v>
          </cell>
          <cell r="D184">
            <v>1.1000000000000001</v>
          </cell>
          <cell r="E184" t="str">
            <v>m</v>
          </cell>
          <cell r="F184">
            <v>50</v>
          </cell>
          <cell r="G184">
            <v>3651</v>
          </cell>
          <cell r="I184">
            <v>3059</v>
          </cell>
          <cell r="J184">
            <v>456</v>
          </cell>
          <cell r="K184">
            <v>501</v>
          </cell>
          <cell r="M184">
            <v>91</v>
          </cell>
          <cell r="N184" t="str">
            <v>전선관 부속자재</v>
          </cell>
          <cell r="O184" t="str">
            <v>전선관의 15%</v>
          </cell>
          <cell r="P184">
            <v>1</v>
          </cell>
          <cell r="Q184" t="str">
            <v>식</v>
          </cell>
          <cell r="W184">
            <v>68</v>
          </cell>
          <cell r="AM184">
            <v>1</v>
          </cell>
          <cell r="AN184">
            <v>9.0999999999999998E-2</v>
          </cell>
          <cell r="AO184">
            <v>0.7</v>
          </cell>
          <cell r="AP184" t="str">
            <v>내선전공</v>
          </cell>
          <cell r="AQ184">
            <v>9.0999999999999998E-2</v>
          </cell>
          <cell r="BB184" t="str">
            <v>전 7-1</v>
          </cell>
        </row>
        <row r="185">
          <cell r="A185">
            <v>164</v>
          </cell>
          <cell r="B185" t="str">
            <v>전선관</v>
          </cell>
          <cell r="C185" t="str">
            <v>PE 54C</v>
          </cell>
          <cell r="D185">
            <v>1.1000000000000001</v>
          </cell>
          <cell r="E185" t="str">
            <v>m</v>
          </cell>
          <cell r="F185">
            <v>50</v>
          </cell>
          <cell r="G185">
            <v>5361</v>
          </cell>
          <cell r="I185">
            <v>4471</v>
          </cell>
          <cell r="J185">
            <v>688</v>
          </cell>
          <cell r="K185">
            <v>756</v>
          </cell>
          <cell r="M185">
            <v>134</v>
          </cell>
          <cell r="N185" t="str">
            <v>전선관 부속자재</v>
          </cell>
          <cell r="O185" t="str">
            <v>전선관의 15%</v>
          </cell>
          <cell r="P185">
            <v>1</v>
          </cell>
          <cell r="Q185" t="str">
            <v>식</v>
          </cell>
          <cell r="W185">
            <v>103</v>
          </cell>
          <cell r="AM185">
            <v>1</v>
          </cell>
          <cell r="AN185">
            <v>0.13299999999999998</v>
          </cell>
          <cell r="AO185">
            <v>0.7</v>
          </cell>
          <cell r="AP185" t="str">
            <v>내선전공</v>
          </cell>
          <cell r="AQ185">
            <v>0.13299999999999998</v>
          </cell>
          <cell r="BB185" t="str">
            <v>전 7-1</v>
          </cell>
        </row>
        <row r="186">
          <cell r="A186">
            <v>165</v>
          </cell>
          <cell r="B186" t="str">
            <v>전선관</v>
          </cell>
          <cell r="C186" t="str">
            <v>PE 70C</v>
          </cell>
          <cell r="D186">
            <v>1.1000000000000001</v>
          </cell>
          <cell r="E186" t="str">
            <v>m</v>
          </cell>
          <cell r="F186">
            <v>50</v>
          </cell>
          <cell r="G186">
            <v>7842</v>
          </cell>
          <cell r="I186">
            <v>6589</v>
          </cell>
          <cell r="J186">
            <v>960</v>
          </cell>
          <cell r="K186">
            <v>1056</v>
          </cell>
          <cell r="M186">
            <v>197</v>
          </cell>
          <cell r="N186" t="str">
            <v>전선관 부속자재</v>
          </cell>
          <cell r="O186" t="str">
            <v>전선관의 15%</v>
          </cell>
          <cell r="P186">
            <v>1</v>
          </cell>
          <cell r="Q186" t="str">
            <v>식</v>
          </cell>
          <cell r="W186">
            <v>144</v>
          </cell>
          <cell r="AM186">
            <v>1</v>
          </cell>
          <cell r="AN186">
            <v>0.19600000000000001</v>
          </cell>
          <cell r="AO186">
            <v>0.7</v>
          </cell>
          <cell r="AP186" t="str">
            <v>내선전공</v>
          </cell>
          <cell r="AQ186">
            <v>0.19600000000000001</v>
          </cell>
          <cell r="BB186" t="str">
            <v>전 7-1</v>
          </cell>
        </row>
        <row r="187">
          <cell r="A187">
            <v>166</v>
          </cell>
          <cell r="B187" t="str">
            <v>전선관</v>
          </cell>
          <cell r="C187" t="str">
            <v>PE 82C</v>
          </cell>
          <cell r="D187">
            <v>1.1000000000000001</v>
          </cell>
          <cell r="E187" t="str">
            <v>m</v>
          </cell>
          <cell r="F187">
            <v>50</v>
          </cell>
          <cell r="G187">
            <v>10464</v>
          </cell>
          <cell r="I187">
            <v>8707</v>
          </cell>
          <cell r="J187">
            <v>1360</v>
          </cell>
          <cell r="K187">
            <v>1496</v>
          </cell>
          <cell r="M187">
            <v>261</v>
          </cell>
          <cell r="N187" t="str">
            <v>전선관 부속자재</v>
          </cell>
          <cell r="O187" t="str">
            <v>전선관의 15%</v>
          </cell>
          <cell r="P187">
            <v>1</v>
          </cell>
          <cell r="Q187" t="str">
            <v>식</v>
          </cell>
          <cell r="W187">
            <v>204</v>
          </cell>
          <cell r="AM187">
            <v>1</v>
          </cell>
          <cell r="AN187">
            <v>0.25900000000000001</v>
          </cell>
          <cell r="AO187">
            <v>0.7</v>
          </cell>
          <cell r="AP187" t="str">
            <v>내선전공</v>
          </cell>
          <cell r="AQ187">
            <v>0.25900000000000001</v>
          </cell>
          <cell r="BB187" t="str">
            <v>전 7-1</v>
          </cell>
        </row>
        <row r="188">
          <cell r="A188">
            <v>167</v>
          </cell>
          <cell r="B188" t="str">
            <v>전선관</v>
          </cell>
          <cell r="C188" t="str">
            <v>PE 104C</v>
          </cell>
          <cell r="D188">
            <v>1.1000000000000001</v>
          </cell>
          <cell r="E188" t="str">
            <v>m</v>
          </cell>
          <cell r="F188">
            <v>50</v>
          </cell>
          <cell r="G188">
            <v>13313</v>
          </cell>
          <cell r="I188">
            <v>10825</v>
          </cell>
          <cell r="J188">
            <v>1968</v>
          </cell>
          <cell r="K188">
            <v>2164</v>
          </cell>
          <cell r="M188">
            <v>324</v>
          </cell>
          <cell r="N188" t="str">
            <v>전선관 부속자재</v>
          </cell>
          <cell r="O188" t="str">
            <v>전선관의 15%</v>
          </cell>
          <cell r="P188">
            <v>1</v>
          </cell>
          <cell r="Q188" t="str">
            <v>식</v>
          </cell>
          <cell r="W188">
            <v>295</v>
          </cell>
          <cell r="AM188">
            <v>1</v>
          </cell>
          <cell r="AN188">
            <v>0.32200000000000001</v>
          </cell>
          <cell r="AO188">
            <v>0.7</v>
          </cell>
          <cell r="AP188" t="str">
            <v>내선전공</v>
          </cell>
          <cell r="AQ188">
            <v>0.32200000000000001</v>
          </cell>
          <cell r="BB188" t="str">
            <v>전 7-1</v>
          </cell>
        </row>
        <row r="189">
          <cell r="A189">
            <v>168</v>
          </cell>
          <cell r="B189" t="str">
            <v>전선관</v>
          </cell>
          <cell r="C189" t="str">
            <v>파형관 30φ</v>
          </cell>
          <cell r="D189">
            <v>1.03</v>
          </cell>
          <cell r="E189" t="str">
            <v>m</v>
          </cell>
          <cell r="F189">
            <v>50</v>
          </cell>
          <cell r="G189">
            <v>3031</v>
          </cell>
          <cell r="I189">
            <v>2680</v>
          </cell>
          <cell r="J189">
            <v>264</v>
          </cell>
          <cell r="K189">
            <v>271</v>
          </cell>
          <cell r="M189">
            <v>80</v>
          </cell>
          <cell r="N189" t="str">
            <v>전선관 부속자재</v>
          </cell>
          <cell r="O189" t="str">
            <v>전선관의 15%</v>
          </cell>
          <cell r="P189">
            <v>1</v>
          </cell>
          <cell r="Q189" t="str">
            <v>식</v>
          </cell>
          <cell r="W189">
            <v>39</v>
          </cell>
          <cell r="AM189">
            <v>2</v>
          </cell>
          <cell r="AN189">
            <v>4.1000000000000002E-2</v>
          </cell>
          <cell r="AO189">
            <v>1</v>
          </cell>
          <cell r="AP189" t="str">
            <v>배전전공</v>
          </cell>
          <cell r="AQ189">
            <v>1.2E-2</v>
          </cell>
          <cell r="AR189" t="str">
            <v>보통인부</v>
          </cell>
          <cell r="AS189">
            <v>2.9000000000000001E-2</v>
          </cell>
          <cell r="BB189" t="str">
            <v>전 5-37-1</v>
          </cell>
        </row>
        <row r="190">
          <cell r="A190">
            <v>169</v>
          </cell>
          <cell r="B190" t="str">
            <v>전선관</v>
          </cell>
          <cell r="C190" t="str">
            <v>파형관 40φ</v>
          </cell>
          <cell r="D190">
            <v>1.03</v>
          </cell>
          <cell r="E190" t="str">
            <v>m</v>
          </cell>
          <cell r="F190">
            <v>50</v>
          </cell>
          <cell r="G190">
            <v>3155</v>
          </cell>
          <cell r="I190">
            <v>2680</v>
          </cell>
          <cell r="J190">
            <v>384</v>
          </cell>
          <cell r="K190">
            <v>395</v>
          </cell>
          <cell r="M190">
            <v>80</v>
          </cell>
          <cell r="N190" t="str">
            <v>전선관 부속자재</v>
          </cell>
          <cell r="O190" t="str">
            <v>전선관의 15%</v>
          </cell>
          <cell r="P190">
            <v>1</v>
          </cell>
          <cell r="Q190" t="str">
            <v>식</v>
          </cell>
          <cell r="W190">
            <v>57</v>
          </cell>
          <cell r="AM190">
            <v>2</v>
          </cell>
          <cell r="AN190">
            <v>4.1000000000000002E-2</v>
          </cell>
          <cell r="AO190">
            <v>1</v>
          </cell>
          <cell r="AP190" t="str">
            <v>배전전공</v>
          </cell>
          <cell r="AQ190">
            <v>1.2E-2</v>
          </cell>
          <cell r="AR190" t="str">
            <v>보통인부</v>
          </cell>
          <cell r="AS190">
            <v>2.9000000000000001E-2</v>
          </cell>
          <cell r="BB190" t="str">
            <v>전 5-37-1</v>
          </cell>
        </row>
        <row r="191">
          <cell r="A191">
            <v>170</v>
          </cell>
          <cell r="B191" t="str">
            <v>전선관</v>
          </cell>
          <cell r="C191" t="str">
            <v>파형관 50φ</v>
          </cell>
          <cell r="D191">
            <v>1.03</v>
          </cell>
          <cell r="E191" t="str">
            <v>m</v>
          </cell>
          <cell r="F191">
            <v>50</v>
          </cell>
          <cell r="G191">
            <v>3254</v>
          </cell>
          <cell r="I191">
            <v>2680</v>
          </cell>
          <cell r="J191">
            <v>480</v>
          </cell>
          <cell r="K191">
            <v>494</v>
          </cell>
          <cell r="M191">
            <v>80</v>
          </cell>
          <cell r="N191" t="str">
            <v>전선관 부속자재</v>
          </cell>
          <cell r="O191" t="str">
            <v>전선관의 15%</v>
          </cell>
          <cell r="P191">
            <v>1</v>
          </cell>
          <cell r="Q191" t="str">
            <v>식</v>
          </cell>
          <cell r="W191">
            <v>72</v>
          </cell>
          <cell r="AM191">
            <v>2</v>
          </cell>
          <cell r="AN191">
            <v>4.1000000000000002E-2</v>
          </cell>
          <cell r="AO191">
            <v>1</v>
          </cell>
          <cell r="AP191" t="str">
            <v>배전전공</v>
          </cell>
          <cell r="AQ191">
            <v>1.2E-2</v>
          </cell>
          <cell r="AR191" t="str">
            <v>보통인부</v>
          </cell>
          <cell r="AS191">
            <v>2.9000000000000001E-2</v>
          </cell>
          <cell r="BB191" t="str">
            <v>전 5-37-1</v>
          </cell>
        </row>
        <row r="192">
          <cell r="A192">
            <v>171</v>
          </cell>
          <cell r="B192" t="str">
            <v>전선관</v>
          </cell>
          <cell r="C192" t="str">
            <v>파형관 65φ</v>
          </cell>
          <cell r="D192">
            <v>1.03</v>
          </cell>
          <cell r="E192" t="str">
            <v>m</v>
          </cell>
          <cell r="F192">
            <v>50</v>
          </cell>
          <cell r="G192">
            <v>4150</v>
          </cell>
          <cell r="I192">
            <v>3310</v>
          </cell>
          <cell r="J192">
            <v>720</v>
          </cell>
          <cell r="K192">
            <v>741</v>
          </cell>
          <cell r="M192">
            <v>99</v>
          </cell>
          <cell r="N192" t="str">
            <v>전선관 부속자재</v>
          </cell>
          <cell r="O192" t="str">
            <v>전선관의 15%</v>
          </cell>
          <cell r="P192">
            <v>1</v>
          </cell>
          <cell r="Q192" t="str">
            <v>식</v>
          </cell>
          <cell r="W192">
            <v>108</v>
          </cell>
          <cell r="AM192">
            <v>2</v>
          </cell>
          <cell r="AN192">
            <v>0.05</v>
          </cell>
          <cell r="AO192">
            <v>1</v>
          </cell>
          <cell r="AP192" t="str">
            <v>배전전공</v>
          </cell>
          <cell r="AQ192">
            <v>1.4999999999999999E-2</v>
          </cell>
          <cell r="AR192" t="str">
            <v>보통인부</v>
          </cell>
          <cell r="AS192">
            <v>3.5000000000000003E-2</v>
          </cell>
          <cell r="BB192" t="str">
            <v>전 5-37-1</v>
          </cell>
        </row>
        <row r="193">
          <cell r="A193">
            <v>172</v>
          </cell>
          <cell r="B193" t="str">
            <v>전선관</v>
          </cell>
          <cell r="C193" t="str">
            <v>파형관 80φ</v>
          </cell>
          <cell r="D193">
            <v>1.03</v>
          </cell>
          <cell r="E193" t="str">
            <v>m</v>
          </cell>
          <cell r="F193">
            <v>50</v>
          </cell>
          <cell r="G193">
            <v>4480</v>
          </cell>
          <cell r="I193">
            <v>3310</v>
          </cell>
          <cell r="J193">
            <v>1040</v>
          </cell>
          <cell r="K193">
            <v>1071</v>
          </cell>
          <cell r="M193">
            <v>99</v>
          </cell>
          <cell r="N193" t="str">
            <v>전선관 부속자재</v>
          </cell>
          <cell r="O193" t="str">
            <v>전선관의 15%</v>
          </cell>
          <cell r="P193">
            <v>1</v>
          </cell>
          <cell r="Q193" t="str">
            <v>식</v>
          </cell>
          <cell r="W193">
            <v>156</v>
          </cell>
          <cell r="AM193">
            <v>2</v>
          </cell>
          <cell r="AN193">
            <v>0.05</v>
          </cell>
          <cell r="AO193">
            <v>1</v>
          </cell>
          <cell r="AP193" t="str">
            <v>배전전공</v>
          </cell>
          <cell r="AQ193">
            <v>1.4999999999999999E-2</v>
          </cell>
          <cell r="AR193" t="str">
            <v>보통인부</v>
          </cell>
          <cell r="AS193">
            <v>3.5000000000000003E-2</v>
          </cell>
          <cell r="BB193" t="str">
            <v>전 5-37-1</v>
          </cell>
        </row>
        <row r="194">
          <cell r="A194">
            <v>173</v>
          </cell>
          <cell r="B194" t="str">
            <v>전선관</v>
          </cell>
          <cell r="C194" t="str">
            <v>파형관 100φ</v>
          </cell>
          <cell r="D194">
            <v>1.03</v>
          </cell>
          <cell r="E194" t="str">
            <v>m</v>
          </cell>
          <cell r="F194">
            <v>50</v>
          </cell>
          <cell r="G194">
            <v>6066</v>
          </cell>
          <cell r="I194">
            <v>4450</v>
          </cell>
          <cell r="J194">
            <v>1440</v>
          </cell>
          <cell r="K194">
            <v>1483</v>
          </cell>
          <cell r="M194">
            <v>133</v>
          </cell>
          <cell r="N194" t="str">
            <v>전선관 부속자재</v>
          </cell>
          <cell r="O194" t="str">
            <v>전선관의 15%</v>
          </cell>
          <cell r="P194">
            <v>1</v>
          </cell>
          <cell r="Q194" t="str">
            <v>식</v>
          </cell>
          <cell r="W194">
            <v>216</v>
          </cell>
          <cell r="AM194">
            <v>2</v>
          </cell>
          <cell r="AN194">
            <v>7.4999999999999997E-2</v>
          </cell>
          <cell r="AO194">
            <v>1</v>
          </cell>
          <cell r="AP194" t="str">
            <v>배전전공</v>
          </cell>
          <cell r="AQ194">
            <v>1.7999999999999999E-2</v>
          </cell>
          <cell r="AR194" t="str">
            <v>보통인부</v>
          </cell>
          <cell r="AS194">
            <v>5.7000000000000002E-2</v>
          </cell>
          <cell r="BB194" t="str">
            <v>전 5-37-1</v>
          </cell>
        </row>
        <row r="195">
          <cell r="A195">
            <v>174</v>
          </cell>
          <cell r="B195" t="str">
            <v>전선관</v>
          </cell>
          <cell r="C195" t="str">
            <v>파형관 125φ</v>
          </cell>
          <cell r="D195">
            <v>1.03</v>
          </cell>
          <cell r="E195" t="str">
            <v>m</v>
          </cell>
          <cell r="F195">
            <v>50</v>
          </cell>
          <cell r="G195">
            <v>8519</v>
          </cell>
          <cell r="I195">
            <v>6112</v>
          </cell>
          <cell r="J195">
            <v>2160</v>
          </cell>
          <cell r="K195">
            <v>2224</v>
          </cell>
          <cell r="M195">
            <v>183</v>
          </cell>
          <cell r="N195" t="str">
            <v>전선관 부속자재</v>
          </cell>
          <cell r="O195" t="str">
            <v>전선관의 15%</v>
          </cell>
          <cell r="P195">
            <v>1</v>
          </cell>
          <cell r="Q195" t="str">
            <v>식</v>
          </cell>
          <cell r="W195">
            <v>324</v>
          </cell>
          <cell r="AM195">
            <v>2</v>
          </cell>
          <cell r="AN195">
            <v>0.10200000000000001</v>
          </cell>
          <cell r="AO195">
            <v>1</v>
          </cell>
          <cell r="AP195" t="str">
            <v>배전전공</v>
          </cell>
          <cell r="AQ195">
            <v>2.5000000000000001E-2</v>
          </cell>
          <cell r="AR195" t="str">
            <v>보통인부</v>
          </cell>
          <cell r="AS195">
            <v>7.6999999999999999E-2</v>
          </cell>
          <cell r="BB195" t="str">
            <v>전 5-37-1</v>
          </cell>
        </row>
        <row r="196">
          <cell r="A196">
            <v>175</v>
          </cell>
          <cell r="B196" t="str">
            <v>전선관</v>
          </cell>
          <cell r="C196" t="str">
            <v>파형관 150φ</v>
          </cell>
          <cell r="D196">
            <v>1.03</v>
          </cell>
          <cell r="E196" t="str">
            <v>m</v>
          </cell>
          <cell r="F196">
            <v>50</v>
          </cell>
          <cell r="G196">
            <v>10342</v>
          </cell>
          <cell r="I196">
            <v>7482</v>
          </cell>
          <cell r="J196">
            <v>2560</v>
          </cell>
          <cell r="K196">
            <v>2636</v>
          </cell>
          <cell r="M196">
            <v>224</v>
          </cell>
          <cell r="N196" t="str">
            <v>전선관 부속자재</v>
          </cell>
          <cell r="O196" t="str">
            <v>전선관의 15%</v>
          </cell>
          <cell r="P196">
            <v>1</v>
          </cell>
          <cell r="Q196" t="str">
            <v>식</v>
          </cell>
          <cell r="W196">
            <v>384</v>
          </cell>
          <cell r="AM196">
            <v>2</v>
          </cell>
          <cell r="AN196">
            <v>0.127</v>
          </cell>
          <cell r="AO196">
            <v>1</v>
          </cell>
          <cell r="AP196" t="str">
            <v>배전전공</v>
          </cell>
          <cell r="AQ196">
            <v>0.03</v>
          </cell>
          <cell r="AR196" t="str">
            <v>보통인부</v>
          </cell>
          <cell r="AS196">
            <v>9.7000000000000003E-2</v>
          </cell>
          <cell r="BB196" t="str">
            <v>전 5-37-1</v>
          </cell>
        </row>
        <row r="197">
          <cell r="A197">
            <v>176</v>
          </cell>
          <cell r="B197" t="str">
            <v>전선관</v>
          </cell>
          <cell r="C197" t="str">
            <v>파상형 200φ</v>
          </cell>
          <cell r="D197">
            <v>1.03</v>
          </cell>
          <cell r="E197" t="str">
            <v>m</v>
          </cell>
          <cell r="F197">
            <v>50</v>
          </cell>
          <cell r="G197">
            <v>15555</v>
          </cell>
          <cell r="I197">
            <v>10111</v>
          </cell>
          <cell r="J197">
            <v>4992</v>
          </cell>
          <cell r="K197">
            <v>5141</v>
          </cell>
          <cell r="M197">
            <v>303</v>
          </cell>
          <cell r="N197" t="str">
            <v>전선관 부속자재</v>
          </cell>
          <cell r="O197" t="str">
            <v>전선관의 15%</v>
          </cell>
          <cell r="P197">
            <v>1</v>
          </cell>
          <cell r="Q197" t="str">
            <v>식</v>
          </cell>
          <cell r="W197">
            <v>748</v>
          </cell>
          <cell r="AM197">
            <v>2</v>
          </cell>
          <cell r="AN197">
            <v>0.17</v>
          </cell>
          <cell r="AO197">
            <v>1</v>
          </cell>
          <cell r="AP197" t="str">
            <v>배전전공</v>
          </cell>
          <cell r="AQ197">
            <v>4.1000000000000002E-2</v>
          </cell>
          <cell r="AR197" t="str">
            <v>보통인부</v>
          </cell>
          <cell r="AS197">
            <v>0.129</v>
          </cell>
          <cell r="BB197" t="str">
            <v>전 5-37-1</v>
          </cell>
        </row>
        <row r="198">
          <cell r="A198">
            <v>177</v>
          </cell>
          <cell r="B198" t="str">
            <v>압착단자</v>
          </cell>
          <cell r="C198" t="str">
            <v xml:space="preserve"> 14㎟</v>
          </cell>
          <cell r="D198">
            <v>1</v>
          </cell>
          <cell r="E198" t="str">
            <v>EA</v>
          </cell>
          <cell r="F198">
            <v>50</v>
          </cell>
          <cell r="G198">
            <v>1526</v>
          </cell>
          <cell r="I198">
            <v>1435</v>
          </cell>
          <cell r="J198">
            <v>48</v>
          </cell>
          <cell r="K198">
            <v>48</v>
          </cell>
          <cell r="M198">
            <v>43</v>
          </cell>
          <cell r="AM198">
            <v>1</v>
          </cell>
          <cell r="AN198">
            <v>7.8E-2</v>
          </cell>
          <cell r="AO198">
            <v>0.3</v>
          </cell>
          <cell r="AP198" t="str">
            <v>저압케이블공</v>
          </cell>
          <cell r="AQ198">
            <v>7.8E-2</v>
          </cell>
          <cell r="BB198" t="str">
            <v>전 5-40</v>
          </cell>
        </row>
        <row r="199">
          <cell r="A199">
            <v>178</v>
          </cell>
          <cell r="B199" t="str">
            <v>압착단자</v>
          </cell>
          <cell r="C199" t="str">
            <v xml:space="preserve"> 22㎟</v>
          </cell>
          <cell r="D199">
            <v>1</v>
          </cell>
          <cell r="E199" t="str">
            <v>EA</v>
          </cell>
          <cell r="F199">
            <v>50</v>
          </cell>
          <cell r="G199">
            <v>1886</v>
          </cell>
          <cell r="I199">
            <v>1766</v>
          </cell>
          <cell r="J199">
            <v>68</v>
          </cell>
          <cell r="K199">
            <v>68</v>
          </cell>
          <cell r="M199">
            <v>52</v>
          </cell>
          <cell r="AM199">
            <v>1</v>
          </cell>
          <cell r="AN199">
            <v>9.6000000000000002E-2</v>
          </cell>
          <cell r="AO199">
            <v>0.3</v>
          </cell>
          <cell r="AP199" t="str">
            <v>저압케이블공</v>
          </cell>
          <cell r="AQ199">
            <v>9.6000000000000002E-2</v>
          </cell>
          <cell r="BB199" t="str">
            <v>전 5-40</v>
          </cell>
        </row>
        <row r="200">
          <cell r="A200">
            <v>179</v>
          </cell>
          <cell r="B200" t="str">
            <v>압착단자</v>
          </cell>
          <cell r="C200" t="str">
            <v xml:space="preserve"> 38㎟</v>
          </cell>
          <cell r="D200">
            <v>1</v>
          </cell>
          <cell r="E200" t="str">
            <v>EA</v>
          </cell>
          <cell r="F200">
            <v>50</v>
          </cell>
          <cell r="G200">
            <v>2239</v>
          </cell>
          <cell r="I200">
            <v>2097</v>
          </cell>
          <cell r="J200">
            <v>80</v>
          </cell>
          <cell r="K200">
            <v>80</v>
          </cell>
          <cell r="M200">
            <v>62</v>
          </cell>
          <cell r="AM200">
            <v>1</v>
          </cell>
          <cell r="AN200">
            <v>0.11399999999999999</v>
          </cell>
          <cell r="AO200">
            <v>0.3</v>
          </cell>
          <cell r="AP200" t="str">
            <v>저압케이블공</v>
          </cell>
          <cell r="AQ200">
            <v>0.11399999999999999</v>
          </cell>
          <cell r="BB200" t="str">
            <v>전 5-40</v>
          </cell>
        </row>
        <row r="201">
          <cell r="A201">
            <v>180</v>
          </cell>
          <cell r="B201" t="str">
            <v>압착단자</v>
          </cell>
          <cell r="C201" t="str">
            <v xml:space="preserve"> 60㎟</v>
          </cell>
          <cell r="D201">
            <v>1</v>
          </cell>
          <cell r="E201" t="str">
            <v>EA</v>
          </cell>
          <cell r="F201">
            <v>50</v>
          </cell>
          <cell r="G201">
            <v>2791</v>
          </cell>
          <cell r="I201">
            <v>2539</v>
          </cell>
          <cell r="J201">
            <v>176</v>
          </cell>
          <cell r="K201">
            <v>176</v>
          </cell>
          <cell r="M201">
            <v>76</v>
          </cell>
          <cell r="AM201">
            <v>1</v>
          </cell>
          <cell r="AN201">
            <v>0.13800000000000001</v>
          </cell>
          <cell r="AO201">
            <v>0.3</v>
          </cell>
          <cell r="AP201" t="str">
            <v>저압케이블공</v>
          </cell>
          <cell r="AQ201">
            <v>0.13800000000000001</v>
          </cell>
          <cell r="BB201" t="str">
            <v>전 5-40</v>
          </cell>
        </row>
        <row r="202">
          <cell r="A202">
            <v>181</v>
          </cell>
          <cell r="B202" t="str">
            <v>압착단자</v>
          </cell>
          <cell r="C202" t="str">
            <v xml:space="preserve"> 80㎟</v>
          </cell>
          <cell r="D202">
            <v>1</v>
          </cell>
          <cell r="E202" t="str">
            <v>EA</v>
          </cell>
          <cell r="F202">
            <v>50</v>
          </cell>
          <cell r="G202">
            <v>3026</v>
          </cell>
          <cell r="I202">
            <v>2705</v>
          </cell>
          <cell r="J202">
            <v>240</v>
          </cell>
          <cell r="K202">
            <v>240</v>
          </cell>
          <cell r="M202">
            <v>81</v>
          </cell>
          <cell r="AM202">
            <v>1</v>
          </cell>
          <cell r="AN202">
            <v>0.14699999999999999</v>
          </cell>
          <cell r="AO202">
            <v>0.3</v>
          </cell>
          <cell r="AP202" t="str">
            <v>저압케이블공</v>
          </cell>
          <cell r="AQ202">
            <v>0.14699999999999999</v>
          </cell>
          <cell r="BB202" t="str">
            <v>전 5-40</v>
          </cell>
        </row>
        <row r="203">
          <cell r="A203">
            <v>182</v>
          </cell>
          <cell r="B203" t="str">
            <v>압착단자</v>
          </cell>
          <cell r="C203" t="str">
            <v xml:space="preserve"> 100㎟</v>
          </cell>
          <cell r="D203">
            <v>1</v>
          </cell>
          <cell r="E203" t="str">
            <v>EA</v>
          </cell>
          <cell r="F203">
            <v>50</v>
          </cell>
          <cell r="G203">
            <v>3285</v>
          </cell>
          <cell r="I203">
            <v>2926</v>
          </cell>
          <cell r="J203">
            <v>272</v>
          </cell>
          <cell r="K203">
            <v>272</v>
          </cell>
          <cell r="M203">
            <v>87</v>
          </cell>
          <cell r="AM203">
            <v>1</v>
          </cell>
          <cell r="AN203">
            <v>0.159</v>
          </cell>
          <cell r="AO203">
            <v>0.3</v>
          </cell>
          <cell r="AP203" t="str">
            <v>저압케이블공</v>
          </cell>
          <cell r="AQ203">
            <v>0.159</v>
          </cell>
          <cell r="BB203" t="str">
            <v>전 5-40</v>
          </cell>
        </row>
        <row r="204">
          <cell r="A204">
            <v>183</v>
          </cell>
          <cell r="B204" t="str">
            <v>압착단자</v>
          </cell>
          <cell r="C204" t="str">
            <v xml:space="preserve"> 150㎟</v>
          </cell>
          <cell r="D204">
            <v>1</v>
          </cell>
          <cell r="E204" t="str">
            <v>EA</v>
          </cell>
          <cell r="F204">
            <v>50</v>
          </cell>
          <cell r="G204">
            <v>4444</v>
          </cell>
          <cell r="I204">
            <v>3643</v>
          </cell>
          <cell r="J204">
            <v>692</v>
          </cell>
          <cell r="K204">
            <v>692</v>
          </cell>
          <cell r="M204">
            <v>109</v>
          </cell>
          <cell r="AM204">
            <v>1</v>
          </cell>
          <cell r="AN204">
            <v>0.19800000000000001</v>
          </cell>
          <cell r="AO204">
            <v>0.3</v>
          </cell>
          <cell r="AP204" t="str">
            <v>저압케이블공</v>
          </cell>
          <cell r="AQ204">
            <v>0.19800000000000001</v>
          </cell>
          <cell r="BB204" t="str">
            <v>전 5-40</v>
          </cell>
        </row>
        <row r="205">
          <cell r="A205">
            <v>184</v>
          </cell>
          <cell r="B205" t="str">
            <v>압착단자</v>
          </cell>
          <cell r="C205" t="str">
            <v xml:space="preserve"> 200㎟</v>
          </cell>
          <cell r="D205">
            <v>1</v>
          </cell>
          <cell r="E205" t="str">
            <v>EA</v>
          </cell>
          <cell r="F205">
            <v>50</v>
          </cell>
          <cell r="G205">
            <v>4734</v>
          </cell>
          <cell r="I205">
            <v>3975</v>
          </cell>
          <cell r="J205">
            <v>640</v>
          </cell>
          <cell r="K205">
            <v>640</v>
          </cell>
          <cell r="M205">
            <v>119</v>
          </cell>
          <cell r="AM205">
            <v>1</v>
          </cell>
          <cell r="AN205">
            <v>0.216</v>
          </cell>
          <cell r="AO205">
            <v>0.3</v>
          </cell>
          <cell r="AP205" t="str">
            <v>저압케이블공</v>
          </cell>
          <cell r="AQ205">
            <v>0.216</v>
          </cell>
          <cell r="BB205" t="str">
            <v>전 5-40</v>
          </cell>
        </row>
        <row r="206">
          <cell r="A206">
            <v>185</v>
          </cell>
          <cell r="B206" t="str">
            <v>압착단자</v>
          </cell>
          <cell r="C206" t="str">
            <v xml:space="preserve"> 250㎟</v>
          </cell>
          <cell r="D206">
            <v>1</v>
          </cell>
          <cell r="E206" t="str">
            <v>EA</v>
          </cell>
          <cell r="F206">
            <v>50</v>
          </cell>
          <cell r="G206">
            <v>4605</v>
          </cell>
          <cell r="I206">
            <v>4471</v>
          </cell>
          <cell r="J206">
            <v>0</v>
          </cell>
          <cell r="K206">
            <v>0</v>
          </cell>
          <cell r="M206">
            <v>134</v>
          </cell>
          <cell r="AM206">
            <v>1</v>
          </cell>
          <cell r="AN206">
            <v>0.24299999999999999</v>
          </cell>
          <cell r="AO206">
            <v>0.3</v>
          </cell>
          <cell r="AP206" t="str">
            <v>저압케이블공</v>
          </cell>
          <cell r="AQ206">
            <v>0.24299999999999999</v>
          </cell>
          <cell r="BB206" t="str">
            <v>전 5-40</v>
          </cell>
        </row>
        <row r="207">
          <cell r="A207">
            <v>186</v>
          </cell>
          <cell r="B207" t="str">
            <v>압착단자</v>
          </cell>
          <cell r="C207" t="str">
            <v xml:space="preserve"> 325㎟</v>
          </cell>
          <cell r="D207">
            <v>1</v>
          </cell>
          <cell r="E207" t="str">
            <v>EA</v>
          </cell>
          <cell r="F207">
            <v>50</v>
          </cell>
          <cell r="G207">
            <v>6877</v>
          </cell>
          <cell r="I207">
            <v>4968</v>
          </cell>
          <cell r="J207">
            <v>1760</v>
          </cell>
          <cell r="K207">
            <v>1760</v>
          </cell>
          <cell r="M207">
            <v>149</v>
          </cell>
          <cell r="AM207">
            <v>1</v>
          </cell>
          <cell r="AN207">
            <v>0.27</v>
          </cell>
          <cell r="AO207">
            <v>0.3</v>
          </cell>
          <cell r="AP207" t="str">
            <v>저압케이블공</v>
          </cell>
          <cell r="AQ207">
            <v>0.27</v>
          </cell>
          <cell r="BB207" t="str">
            <v>전 5-40</v>
          </cell>
        </row>
        <row r="208">
          <cell r="A208">
            <v>187</v>
          </cell>
          <cell r="B208" t="str">
            <v>동관단자</v>
          </cell>
          <cell r="C208" t="str">
            <v xml:space="preserve"> 400㎟</v>
          </cell>
          <cell r="D208">
            <v>1</v>
          </cell>
          <cell r="E208" t="str">
            <v>EA</v>
          </cell>
          <cell r="F208">
            <v>50</v>
          </cell>
          <cell r="G208">
            <v>12885</v>
          </cell>
          <cell r="I208">
            <v>5520</v>
          </cell>
          <cell r="J208">
            <v>7200</v>
          </cell>
          <cell r="K208">
            <v>7200</v>
          </cell>
          <cell r="M208">
            <v>165</v>
          </cell>
          <cell r="AM208">
            <v>1</v>
          </cell>
          <cell r="AN208">
            <v>0.3</v>
          </cell>
          <cell r="AO208">
            <v>0.3</v>
          </cell>
          <cell r="AP208" t="str">
            <v>저압케이블공</v>
          </cell>
          <cell r="AQ208">
            <v>0.3</v>
          </cell>
          <cell r="BB208" t="str">
            <v>전 5-40</v>
          </cell>
        </row>
        <row r="209">
          <cell r="A209">
            <v>188</v>
          </cell>
          <cell r="B209" t="str">
            <v>동관단자</v>
          </cell>
          <cell r="C209" t="str">
            <v xml:space="preserve"> 500㎟</v>
          </cell>
          <cell r="D209">
            <v>1</v>
          </cell>
          <cell r="E209" t="str">
            <v>EA</v>
          </cell>
          <cell r="F209">
            <v>50</v>
          </cell>
          <cell r="G209">
            <v>17678</v>
          </cell>
          <cell r="I209">
            <v>6072</v>
          </cell>
          <cell r="J209">
            <v>11424</v>
          </cell>
          <cell r="K209">
            <v>11424</v>
          </cell>
          <cell r="M209">
            <v>182</v>
          </cell>
          <cell r="AM209">
            <v>1</v>
          </cell>
          <cell r="AN209">
            <v>0.33</v>
          </cell>
          <cell r="AO209">
            <v>0.3</v>
          </cell>
          <cell r="AP209" t="str">
            <v>저압케이블공</v>
          </cell>
          <cell r="AQ209">
            <v>0.33</v>
          </cell>
          <cell r="BB209" t="str">
            <v>전 5-40</v>
          </cell>
        </row>
        <row r="210">
          <cell r="A210">
            <v>189</v>
          </cell>
          <cell r="B210" t="str">
            <v>케이블 헤드 (자기수축)</v>
          </cell>
          <cell r="C210" t="str">
            <v>CV 6.6KV 1C/100㎟</v>
          </cell>
          <cell r="D210">
            <v>1</v>
          </cell>
          <cell r="E210" t="str">
            <v>EA</v>
          </cell>
          <cell r="F210">
            <v>50</v>
          </cell>
          <cell r="G210">
            <v>132926</v>
          </cell>
          <cell r="I210">
            <v>57676</v>
          </cell>
          <cell r="J210">
            <v>73520</v>
          </cell>
          <cell r="K210">
            <v>73520</v>
          </cell>
          <cell r="M210">
            <v>1730</v>
          </cell>
          <cell r="AM210">
            <v>1</v>
          </cell>
          <cell r="AN210">
            <v>0.9</v>
          </cell>
          <cell r="AO210">
            <v>1</v>
          </cell>
          <cell r="AP210" t="str">
            <v>고압케이블공</v>
          </cell>
          <cell r="AQ210">
            <v>0.9</v>
          </cell>
          <cell r="BB210" t="str">
            <v>전 5-40</v>
          </cell>
        </row>
        <row r="211">
          <cell r="A211">
            <v>190</v>
          </cell>
          <cell r="B211" t="str">
            <v>케이블 헤드 (자기수축)</v>
          </cell>
          <cell r="C211" t="str">
            <v>CV 6.6KV 1C/250㎟</v>
          </cell>
          <cell r="D211">
            <v>1</v>
          </cell>
          <cell r="E211" t="str">
            <v>EA</v>
          </cell>
          <cell r="F211">
            <v>50</v>
          </cell>
          <cell r="G211">
            <v>173610</v>
          </cell>
          <cell r="I211">
            <v>89719</v>
          </cell>
          <cell r="J211">
            <v>81200</v>
          </cell>
          <cell r="K211">
            <v>81200</v>
          </cell>
          <cell r="M211">
            <v>2691</v>
          </cell>
          <cell r="AM211">
            <v>1</v>
          </cell>
          <cell r="AN211">
            <v>1.4</v>
          </cell>
          <cell r="AO211">
            <v>1</v>
          </cell>
          <cell r="AP211" t="str">
            <v>고압케이블공</v>
          </cell>
          <cell r="AQ211">
            <v>1.4</v>
          </cell>
          <cell r="BB211" t="str">
            <v>전 5-40</v>
          </cell>
        </row>
        <row r="212">
          <cell r="A212">
            <v>191</v>
          </cell>
          <cell r="B212" t="str">
            <v>케이블 헤드 (자기수축)</v>
          </cell>
          <cell r="C212" t="str">
            <v>CV 22.9KV 1C/38㎟</v>
          </cell>
          <cell r="D212">
            <v>1</v>
          </cell>
          <cell r="E212" t="str">
            <v>EA</v>
          </cell>
          <cell r="F212">
            <v>50</v>
          </cell>
          <cell r="G212">
            <v>132891</v>
          </cell>
          <cell r="I212">
            <v>76827</v>
          </cell>
          <cell r="J212">
            <v>53760</v>
          </cell>
          <cell r="K212">
            <v>53760</v>
          </cell>
          <cell r="M212">
            <v>2304</v>
          </cell>
          <cell r="AM212">
            <v>1</v>
          </cell>
          <cell r="AN212">
            <v>0.88</v>
          </cell>
          <cell r="AO212">
            <v>1</v>
          </cell>
          <cell r="AP212" t="str">
            <v>특고케이블공</v>
          </cell>
          <cell r="AQ212">
            <v>0.88</v>
          </cell>
          <cell r="BB212" t="str">
            <v>전 5-40</v>
          </cell>
        </row>
        <row r="213">
          <cell r="A213">
            <v>192</v>
          </cell>
          <cell r="B213" t="str">
            <v>케이블 헤드 (자기수축)</v>
          </cell>
          <cell r="C213" t="str">
            <v>CV 22.9KV 1C/60㎟</v>
          </cell>
          <cell r="D213">
            <v>1</v>
          </cell>
          <cell r="E213" t="str">
            <v>EA</v>
          </cell>
          <cell r="F213">
            <v>50</v>
          </cell>
          <cell r="G213">
            <v>148339</v>
          </cell>
          <cell r="I213">
            <v>91669</v>
          </cell>
          <cell r="J213">
            <v>53920</v>
          </cell>
          <cell r="K213">
            <v>53920</v>
          </cell>
          <cell r="M213">
            <v>2750</v>
          </cell>
          <cell r="AM213">
            <v>1</v>
          </cell>
          <cell r="AN213">
            <v>1.05</v>
          </cell>
          <cell r="AO213">
            <v>1</v>
          </cell>
          <cell r="AP213" t="str">
            <v>특고케이블공</v>
          </cell>
          <cell r="AQ213">
            <v>1.05</v>
          </cell>
          <cell r="BB213" t="str">
            <v>전 5-40</v>
          </cell>
        </row>
        <row r="214">
          <cell r="A214">
            <v>193</v>
          </cell>
          <cell r="B214" t="str">
            <v>케이블 헤드 (사기애자)</v>
          </cell>
          <cell r="C214" t="str">
            <v>CV 22.9KV 1C/38㎟</v>
          </cell>
          <cell r="D214">
            <v>1</v>
          </cell>
          <cell r="E214" t="str">
            <v>EA</v>
          </cell>
          <cell r="F214">
            <v>50</v>
          </cell>
          <cell r="G214">
            <v>228411</v>
          </cell>
          <cell r="I214">
            <v>76827</v>
          </cell>
          <cell r="J214">
            <v>149280</v>
          </cell>
          <cell r="K214">
            <v>149280</v>
          </cell>
          <cell r="M214">
            <v>2304</v>
          </cell>
          <cell r="AM214">
            <v>1</v>
          </cell>
          <cell r="AN214">
            <v>0.88</v>
          </cell>
          <cell r="AO214">
            <v>1</v>
          </cell>
          <cell r="AP214" t="str">
            <v>특고케이블공</v>
          </cell>
          <cell r="AQ214">
            <v>0.88</v>
          </cell>
          <cell r="BB214" t="str">
            <v>전 5-40</v>
          </cell>
        </row>
        <row r="215">
          <cell r="A215">
            <v>194</v>
          </cell>
          <cell r="B215" t="str">
            <v>케이블 헤드 (사기애자)</v>
          </cell>
          <cell r="C215" t="str">
            <v>CV 22.9KV 1C/60㎟</v>
          </cell>
          <cell r="D215">
            <v>1</v>
          </cell>
          <cell r="E215" t="str">
            <v>EA</v>
          </cell>
          <cell r="F215">
            <v>50</v>
          </cell>
          <cell r="G215">
            <v>243699</v>
          </cell>
          <cell r="I215">
            <v>91669</v>
          </cell>
          <cell r="J215">
            <v>149280</v>
          </cell>
          <cell r="K215">
            <v>149280</v>
          </cell>
          <cell r="M215">
            <v>2750</v>
          </cell>
          <cell r="AM215">
            <v>1</v>
          </cell>
          <cell r="AN215">
            <v>1.05</v>
          </cell>
          <cell r="AO215">
            <v>1</v>
          </cell>
          <cell r="AP215" t="str">
            <v>특고케이블공</v>
          </cell>
          <cell r="AQ215">
            <v>1.05</v>
          </cell>
          <cell r="BB215" t="str">
            <v>전 5-40</v>
          </cell>
        </row>
        <row r="216">
          <cell r="A216">
            <v>195</v>
          </cell>
          <cell r="B216" t="str">
            <v>케이블 헤드 (사기애자)</v>
          </cell>
          <cell r="C216" t="str">
            <v>CV 22.9KV 1C/150㎟</v>
          </cell>
          <cell r="D216">
            <v>1</v>
          </cell>
          <cell r="E216" t="str">
            <v>EA</v>
          </cell>
          <cell r="F216">
            <v>50</v>
          </cell>
          <cell r="G216">
            <v>274272</v>
          </cell>
          <cell r="I216">
            <v>121352</v>
          </cell>
          <cell r="J216">
            <v>149280</v>
          </cell>
          <cell r="K216">
            <v>149280</v>
          </cell>
          <cell r="M216">
            <v>3640</v>
          </cell>
          <cell r="AM216">
            <v>1</v>
          </cell>
          <cell r="AN216">
            <v>1.39</v>
          </cell>
          <cell r="AO216">
            <v>1</v>
          </cell>
          <cell r="AP216" t="str">
            <v>특고케이블공</v>
          </cell>
          <cell r="AQ216">
            <v>1.39</v>
          </cell>
          <cell r="BB216" t="str">
            <v>전 5-40</v>
          </cell>
        </row>
        <row r="217">
          <cell r="A217">
            <v>196</v>
          </cell>
          <cell r="B217" t="str">
            <v>OUTLET BOX</v>
          </cell>
          <cell r="C217" t="str">
            <v xml:space="preserve">8각 </v>
          </cell>
          <cell r="D217">
            <v>1</v>
          </cell>
          <cell r="E217" t="str">
            <v>EA</v>
          </cell>
          <cell r="F217">
            <v>50</v>
          </cell>
          <cell r="G217">
            <v>6291</v>
          </cell>
          <cell r="I217">
            <v>5763</v>
          </cell>
          <cell r="J217">
            <v>356</v>
          </cell>
          <cell r="K217">
            <v>356</v>
          </cell>
          <cell r="M217">
            <v>172</v>
          </cell>
          <cell r="AM217">
            <v>1</v>
          </cell>
          <cell r="AN217">
            <v>0.12</v>
          </cell>
          <cell r="AO217">
            <v>1</v>
          </cell>
          <cell r="AP217" t="str">
            <v>내선전공</v>
          </cell>
          <cell r="AQ217">
            <v>0.12</v>
          </cell>
          <cell r="BB217" t="str">
            <v>전 7-2</v>
          </cell>
        </row>
        <row r="218">
          <cell r="A218">
            <v>197</v>
          </cell>
          <cell r="B218" t="str">
            <v>OUTLET BOX</v>
          </cell>
          <cell r="C218" t="str">
            <v xml:space="preserve">4각 </v>
          </cell>
          <cell r="D218">
            <v>1</v>
          </cell>
          <cell r="E218" t="str">
            <v>EA</v>
          </cell>
          <cell r="F218">
            <v>50</v>
          </cell>
          <cell r="G218">
            <v>10284</v>
          </cell>
          <cell r="I218">
            <v>9605</v>
          </cell>
          <cell r="J218">
            <v>391</v>
          </cell>
          <cell r="K218">
            <v>391</v>
          </cell>
          <cell r="M218">
            <v>288</v>
          </cell>
          <cell r="AM218">
            <v>1</v>
          </cell>
          <cell r="AN218">
            <v>0.2</v>
          </cell>
          <cell r="AO218">
            <v>1</v>
          </cell>
          <cell r="AP218" t="str">
            <v>내선전공</v>
          </cell>
          <cell r="AQ218">
            <v>0.2</v>
          </cell>
          <cell r="BB218" t="str">
            <v>전 7-2</v>
          </cell>
        </row>
        <row r="219">
          <cell r="A219">
            <v>198</v>
          </cell>
          <cell r="B219" t="str">
            <v>OUTLET BOX</v>
          </cell>
          <cell r="C219" t="str">
            <v xml:space="preserve">S/W </v>
          </cell>
          <cell r="D219">
            <v>1</v>
          </cell>
          <cell r="E219" t="str">
            <v>EA</v>
          </cell>
          <cell r="F219">
            <v>50</v>
          </cell>
          <cell r="G219">
            <v>10219</v>
          </cell>
          <cell r="I219">
            <v>9605</v>
          </cell>
          <cell r="J219">
            <v>326</v>
          </cell>
          <cell r="K219">
            <v>326</v>
          </cell>
          <cell r="M219">
            <v>288</v>
          </cell>
          <cell r="AM219">
            <v>1</v>
          </cell>
          <cell r="AN219">
            <v>0.2</v>
          </cell>
          <cell r="AO219">
            <v>1</v>
          </cell>
          <cell r="AP219" t="str">
            <v>내선전공</v>
          </cell>
          <cell r="AQ219">
            <v>0.2</v>
          </cell>
          <cell r="BB219" t="str">
            <v>전 7-2</v>
          </cell>
        </row>
        <row r="220">
          <cell r="A220">
            <v>199</v>
          </cell>
          <cell r="B220" t="str">
            <v>PULL BOX</v>
          </cell>
          <cell r="C220" t="str">
            <v xml:space="preserve">100x100x50 </v>
          </cell>
          <cell r="D220">
            <v>1</v>
          </cell>
          <cell r="E220" t="str">
            <v>EA</v>
          </cell>
          <cell r="F220">
            <v>50</v>
          </cell>
          <cell r="G220">
            <v>33208</v>
          </cell>
          <cell r="I220">
            <v>31698</v>
          </cell>
          <cell r="J220">
            <v>560</v>
          </cell>
          <cell r="K220">
            <v>560</v>
          </cell>
          <cell r="M220">
            <v>950</v>
          </cell>
          <cell r="AM220">
            <v>1</v>
          </cell>
          <cell r="AN220">
            <v>0.66</v>
          </cell>
          <cell r="AO220">
            <v>1</v>
          </cell>
          <cell r="AP220" t="str">
            <v>내선전공</v>
          </cell>
          <cell r="AQ220">
            <v>0.66</v>
          </cell>
          <cell r="BB220" t="str">
            <v>전 7-3</v>
          </cell>
        </row>
        <row r="221">
          <cell r="A221">
            <v>200</v>
          </cell>
          <cell r="B221" t="str">
            <v>PULL BOX</v>
          </cell>
          <cell r="C221" t="str">
            <v xml:space="preserve">100x100x75 </v>
          </cell>
          <cell r="D221">
            <v>1</v>
          </cell>
          <cell r="E221" t="str">
            <v>EA</v>
          </cell>
          <cell r="F221">
            <v>50</v>
          </cell>
          <cell r="G221">
            <v>33376</v>
          </cell>
          <cell r="I221">
            <v>31698</v>
          </cell>
          <cell r="J221">
            <v>728</v>
          </cell>
          <cell r="K221">
            <v>728</v>
          </cell>
          <cell r="M221">
            <v>950</v>
          </cell>
          <cell r="AM221">
            <v>1</v>
          </cell>
          <cell r="AN221">
            <v>0.66</v>
          </cell>
          <cell r="AO221">
            <v>1</v>
          </cell>
          <cell r="AP221" t="str">
            <v>내선전공</v>
          </cell>
          <cell r="AQ221">
            <v>0.66</v>
          </cell>
          <cell r="BB221" t="str">
            <v>전 7-3</v>
          </cell>
        </row>
        <row r="222">
          <cell r="A222">
            <v>201</v>
          </cell>
          <cell r="B222" t="str">
            <v>PULL BOX</v>
          </cell>
          <cell r="C222" t="str">
            <v xml:space="preserve">100x100x100 </v>
          </cell>
          <cell r="D222">
            <v>1</v>
          </cell>
          <cell r="E222" t="str">
            <v>EA</v>
          </cell>
          <cell r="F222">
            <v>50</v>
          </cell>
          <cell r="G222">
            <v>33656</v>
          </cell>
          <cell r="I222">
            <v>31698</v>
          </cell>
          <cell r="J222">
            <v>1008</v>
          </cell>
          <cell r="K222">
            <v>1008</v>
          </cell>
          <cell r="M222">
            <v>950</v>
          </cell>
          <cell r="AM222">
            <v>1</v>
          </cell>
          <cell r="AN222">
            <v>0.66</v>
          </cell>
          <cell r="AO222">
            <v>1</v>
          </cell>
          <cell r="AP222" t="str">
            <v>내선전공</v>
          </cell>
          <cell r="AQ222">
            <v>0.66</v>
          </cell>
          <cell r="BB222" t="str">
            <v>전 7-3</v>
          </cell>
        </row>
        <row r="223">
          <cell r="A223">
            <v>202</v>
          </cell>
          <cell r="B223" t="str">
            <v>PULL BOX</v>
          </cell>
          <cell r="C223" t="str">
            <v xml:space="preserve">150X150X100 </v>
          </cell>
          <cell r="D223">
            <v>1</v>
          </cell>
          <cell r="E223" t="str">
            <v>EA</v>
          </cell>
          <cell r="F223">
            <v>50</v>
          </cell>
          <cell r="G223">
            <v>34016</v>
          </cell>
          <cell r="I223">
            <v>31698</v>
          </cell>
          <cell r="J223">
            <v>1368</v>
          </cell>
          <cell r="K223">
            <v>1368</v>
          </cell>
          <cell r="M223">
            <v>950</v>
          </cell>
          <cell r="AM223">
            <v>1</v>
          </cell>
          <cell r="AN223">
            <v>0.66</v>
          </cell>
          <cell r="AO223">
            <v>1</v>
          </cell>
          <cell r="AP223" t="str">
            <v>내선전공</v>
          </cell>
          <cell r="AQ223">
            <v>0.66</v>
          </cell>
          <cell r="BB223" t="str">
            <v>전 7-3</v>
          </cell>
        </row>
        <row r="224">
          <cell r="A224">
            <v>203</v>
          </cell>
          <cell r="B224" t="str">
            <v>PULL BOX</v>
          </cell>
          <cell r="C224" t="str">
            <v xml:space="preserve">150X150X150 </v>
          </cell>
          <cell r="D224">
            <v>1</v>
          </cell>
          <cell r="E224" t="str">
            <v>EA</v>
          </cell>
          <cell r="F224">
            <v>50</v>
          </cell>
          <cell r="G224">
            <v>34240</v>
          </cell>
          <cell r="I224">
            <v>31698</v>
          </cell>
          <cell r="J224">
            <v>1592</v>
          </cell>
          <cell r="K224">
            <v>1592</v>
          </cell>
          <cell r="M224">
            <v>950</v>
          </cell>
          <cell r="AM224">
            <v>1</v>
          </cell>
          <cell r="AN224">
            <v>0.66</v>
          </cell>
          <cell r="AO224">
            <v>1</v>
          </cell>
          <cell r="AP224" t="str">
            <v>내선전공</v>
          </cell>
          <cell r="AQ224">
            <v>0.66</v>
          </cell>
          <cell r="BB224" t="str">
            <v>전 7-3</v>
          </cell>
        </row>
        <row r="225">
          <cell r="A225">
            <v>204</v>
          </cell>
          <cell r="B225" t="str">
            <v>PULL BOX</v>
          </cell>
          <cell r="C225" t="str">
            <v xml:space="preserve">200X200X100 </v>
          </cell>
          <cell r="D225">
            <v>1</v>
          </cell>
          <cell r="E225" t="str">
            <v>EA</v>
          </cell>
          <cell r="F225">
            <v>50</v>
          </cell>
          <cell r="G225">
            <v>34656</v>
          </cell>
          <cell r="I225">
            <v>31698</v>
          </cell>
          <cell r="J225">
            <v>2008</v>
          </cell>
          <cell r="K225">
            <v>2008</v>
          </cell>
          <cell r="M225">
            <v>950</v>
          </cell>
          <cell r="AM225">
            <v>1</v>
          </cell>
          <cell r="AN225">
            <v>0.66</v>
          </cell>
          <cell r="AO225">
            <v>1</v>
          </cell>
          <cell r="AP225" t="str">
            <v>내선전공</v>
          </cell>
          <cell r="AQ225">
            <v>0.66</v>
          </cell>
          <cell r="BB225" t="str">
            <v>전 7-3</v>
          </cell>
        </row>
        <row r="226">
          <cell r="A226">
            <v>205</v>
          </cell>
          <cell r="B226" t="str">
            <v>PULL BOX</v>
          </cell>
          <cell r="C226" t="str">
            <v xml:space="preserve">200X200X200 </v>
          </cell>
          <cell r="D226">
            <v>1</v>
          </cell>
          <cell r="E226" t="str">
            <v>EA</v>
          </cell>
          <cell r="F226">
            <v>50</v>
          </cell>
          <cell r="G226">
            <v>35480</v>
          </cell>
          <cell r="I226">
            <v>31698</v>
          </cell>
          <cell r="J226">
            <v>2832</v>
          </cell>
          <cell r="K226">
            <v>2832</v>
          </cell>
          <cell r="M226">
            <v>950</v>
          </cell>
          <cell r="AM226">
            <v>1</v>
          </cell>
          <cell r="AN226">
            <v>0.66</v>
          </cell>
          <cell r="AO226">
            <v>1</v>
          </cell>
          <cell r="AP226" t="str">
            <v>내선전공</v>
          </cell>
          <cell r="AQ226">
            <v>0.66</v>
          </cell>
          <cell r="BB226" t="str">
            <v>전 7-3</v>
          </cell>
        </row>
        <row r="227">
          <cell r="A227">
            <v>206</v>
          </cell>
          <cell r="B227" t="str">
            <v>PULL BOX</v>
          </cell>
          <cell r="C227" t="str">
            <v xml:space="preserve">300X300X200 </v>
          </cell>
          <cell r="D227">
            <v>1</v>
          </cell>
          <cell r="E227" t="str">
            <v>EA</v>
          </cell>
          <cell r="F227">
            <v>50</v>
          </cell>
          <cell r="G227">
            <v>36848</v>
          </cell>
          <cell r="I227">
            <v>31698</v>
          </cell>
          <cell r="J227">
            <v>4200</v>
          </cell>
          <cell r="K227">
            <v>4200</v>
          </cell>
          <cell r="M227">
            <v>950</v>
          </cell>
          <cell r="AM227">
            <v>1</v>
          </cell>
          <cell r="AN227">
            <v>0.66</v>
          </cell>
          <cell r="AO227">
            <v>1</v>
          </cell>
          <cell r="AP227" t="str">
            <v>내선전공</v>
          </cell>
          <cell r="AQ227">
            <v>0.66</v>
          </cell>
          <cell r="BB227" t="str">
            <v>전 7-3</v>
          </cell>
        </row>
        <row r="228">
          <cell r="A228">
            <v>207</v>
          </cell>
          <cell r="B228" t="str">
            <v>PULL BOX</v>
          </cell>
          <cell r="C228" t="str">
            <v xml:space="preserve">300X300X300 </v>
          </cell>
          <cell r="D228">
            <v>1</v>
          </cell>
          <cell r="E228" t="str">
            <v>EA</v>
          </cell>
          <cell r="F228">
            <v>50</v>
          </cell>
          <cell r="G228">
            <v>36848</v>
          </cell>
          <cell r="I228">
            <v>31698</v>
          </cell>
          <cell r="J228">
            <v>4200</v>
          </cell>
          <cell r="K228">
            <v>4200</v>
          </cell>
          <cell r="M228">
            <v>950</v>
          </cell>
          <cell r="AM228">
            <v>1</v>
          </cell>
          <cell r="AN228">
            <v>0.66</v>
          </cell>
          <cell r="AO228">
            <v>1</v>
          </cell>
          <cell r="AP228" t="str">
            <v>내선전공</v>
          </cell>
          <cell r="AQ228">
            <v>0.66</v>
          </cell>
          <cell r="BB228" t="str">
            <v>전 7-3</v>
          </cell>
        </row>
        <row r="229">
          <cell r="A229">
            <v>208</v>
          </cell>
          <cell r="B229" t="str">
            <v>PULL BOX</v>
          </cell>
          <cell r="C229" t="str">
            <v xml:space="preserve">400X400X100 </v>
          </cell>
          <cell r="D229">
            <v>1</v>
          </cell>
          <cell r="E229" t="str">
            <v>EA</v>
          </cell>
          <cell r="F229">
            <v>50</v>
          </cell>
          <cell r="G229">
            <v>38528</v>
          </cell>
          <cell r="I229">
            <v>31698</v>
          </cell>
          <cell r="J229">
            <v>5880</v>
          </cell>
          <cell r="K229">
            <v>5880</v>
          </cell>
          <cell r="M229">
            <v>950</v>
          </cell>
          <cell r="AM229">
            <v>1</v>
          </cell>
          <cell r="AN229">
            <v>0.66</v>
          </cell>
          <cell r="AO229">
            <v>1</v>
          </cell>
          <cell r="AP229" t="str">
            <v>내선전공</v>
          </cell>
          <cell r="AQ229">
            <v>0.66</v>
          </cell>
          <cell r="BB229" t="str">
            <v>전 7-3</v>
          </cell>
        </row>
        <row r="230">
          <cell r="A230">
            <v>209</v>
          </cell>
          <cell r="B230" t="str">
            <v>PULL BOX</v>
          </cell>
          <cell r="C230" t="str">
            <v xml:space="preserve">300X300X300 </v>
          </cell>
          <cell r="D230">
            <v>1</v>
          </cell>
          <cell r="E230" t="str">
            <v>EA</v>
          </cell>
          <cell r="F230">
            <v>50</v>
          </cell>
          <cell r="G230">
            <v>37688</v>
          </cell>
          <cell r="I230">
            <v>31698</v>
          </cell>
          <cell r="J230">
            <v>5040</v>
          </cell>
          <cell r="K230">
            <v>5040</v>
          </cell>
          <cell r="M230">
            <v>950</v>
          </cell>
          <cell r="AM230">
            <v>1</v>
          </cell>
          <cell r="AN230">
            <v>0.66</v>
          </cell>
          <cell r="AO230">
            <v>1</v>
          </cell>
          <cell r="AP230" t="str">
            <v>내선전공</v>
          </cell>
          <cell r="AQ230">
            <v>0.66</v>
          </cell>
          <cell r="BB230" t="str">
            <v>전 7-3</v>
          </cell>
        </row>
        <row r="231">
          <cell r="A231">
            <v>210</v>
          </cell>
          <cell r="B231" t="str">
            <v>PULL BOX</v>
          </cell>
          <cell r="C231" t="str">
            <v xml:space="preserve">400X300X250 </v>
          </cell>
          <cell r="D231">
            <v>1</v>
          </cell>
          <cell r="E231" t="str">
            <v>EA</v>
          </cell>
          <cell r="F231">
            <v>50</v>
          </cell>
          <cell r="G231">
            <v>54834</v>
          </cell>
          <cell r="I231">
            <v>45626</v>
          </cell>
          <cell r="J231">
            <v>7840</v>
          </cell>
          <cell r="K231">
            <v>7840</v>
          </cell>
          <cell r="M231">
            <v>1368</v>
          </cell>
          <cell r="AM231">
            <v>1</v>
          </cell>
          <cell r="AN231">
            <v>0.95</v>
          </cell>
          <cell r="AO231">
            <v>1</v>
          </cell>
          <cell r="AP231" t="str">
            <v>내선전공</v>
          </cell>
          <cell r="AQ231">
            <v>0.95</v>
          </cell>
          <cell r="BB231" t="str">
            <v>전 7-3</v>
          </cell>
        </row>
        <row r="232">
          <cell r="A232">
            <v>211</v>
          </cell>
          <cell r="B232" t="str">
            <v>PULL BOX</v>
          </cell>
          <cell r="C232" t="str">
            <v xml:space="preserve">500X500X300 </v>
          </cell>
          <cell r="D232">
            <v>1</v>
          </cell>
          <cell r="E232" t="str">
            <v>EA</v>
          </cell>
          <cell r="F232">
            <v>50</v>
          </cell>
          <cell r="G232">
            <v>61162</v>
          </cell>
          <cell r="I232">
            <v>45626</v>
          </cell>
          <cell r="J232">
            <v>14168</v>
          </cell>
          <cell r="K232">
            <v>14168</v>
          </cell>
          <cell r="M232">
            <v>1368</v>
          </cell>
          <cell r="AM232">
            <v>1</v>
          </cell>
          <cell r="AN232">
            <v>0.95</v>
          </cell>
          <cell r="AO232">
            <v>1</v>
          </cell>
          <cell r="AP232" t="str">
            <v>내선전공</v>
          </cell>
          <cell r="AQ232">
            <v>0.95</v>
          </cell>
          <cell r="BB232" t="str">
            <v>전 7-3</v>
          </cell>
        </row>
        <row r="233">
          <cell r="A233">
            <v>212</v>
          </cell>
          <cell r="B233" t="str">
            <v>JOINT BOX</v>
          </cell>
          <cell r="C233" t="str">
            <v xml:space="preserve">100x100x54 </v>
          </cell>
          <cell r="D233">
            <v>1</v>
          </cell>
          <cell r="E233" t="str">
            <v>EA</v>
          </cell>
          <cell r="F233">
            <v>50</v>
          </cell>
          <cell r="G233">
            <v>15465</v>
          </cell>
          <cell r="I233">
            <v>13928</v>
          </cell>
          <cell r="J233">
            <v>1120</v>
          </cell>
          <cell r="K233">
            <v>1120</v>
          </cell>
          <cell r="M233">
            <v>417</v>
          </cell>
          <cell r="AM233">
            <v>1</v>
          </cell>
          <cell r="AN233">
            <v>0.28999999999999998</v>
          </cell>
          <cell r="AO233">
            <v>1</v>
          </cell>
          <cell r="AP233" t="str">
            <v>내선전공</v>
          </cell>
          <cell r="AQ233">
            <v>0.28999999999999998</v>
          </cell>
          <cell r="BB233" t="str">
            <v>전 7-2</v>
          </cell>
        </row>
        <row r="234">
          <cell r="A234">
            <v>213</v>
          </cell>
          <cell r="B234" t="str">
            <v>노출 BOX</v>
          </cell>
          <cell r="C234" t="str">
            <v xml:space="preserve">16mm </v>
          </cell>
          <cell r="D234">
            <v>1</v>
          </cell>
          <cell r="E234" t="str">
            <v>EA</v>
          </cell>
          <cell r="F234">
            <v>50</v>
          </cell>
          <cell r="G234">
            <v>16078</v>
          </cell>
          <cell r="I234">
            <v>13928</v>
          </cell>
          <cell r="J234">
            <v>1733</v>
          </cell>
          <cell r="K234">
            <v>1733</v>
          </cell>
          <cell r="M234">
            <v>417</v>
          </cell>
          <cell r="AM234">
            <v>1</v>
          </cell>
          <cell r="AN234">
            <v>0.28999999999999998</v>
          </cell>
          <cell r="AO234">
            <v>1</v>
          </cell>
          <cell r="AP234" t="str">
            <v>내선전공</v>
          </cell>
          <cell r="AQ234">
            <v>0.28999999999999998</v>
          </cell>
          <cell r="BB234" t="str">
            <v>전 7-2</v>
          </cell>
        </row>
        <row r="235">
          <cell r="A235">
            <v>214</v>
          </cell>
          <cell r="B235" t="str">
            <v>노출 BOX</v>
          </cell>
          <cell r="C235" t="str">
            <v>22mm 2방</v>
          </cell>
          <cell r="D235">
            <v>1</v>
          </cell>
          <cell r="E235" t="str">
            <v>EA</v>
          </cell>
          <cell r="F235">
            <v>50</v>
          </cell>
          <cell r="G235">
            <v>16317</v>
          </cell>
          <cell r="I235">
            <v>13928</v>
          </cell>
          <cell r="J235">
            <v>1972</v>
          </cell>
          <cell r="K235">
            <v>1972</v>
          </cell>
          <cell r="M235">
            <v>417</v>
          </cell>
          <cell r="AM235">
            <v>1</v>
          </cell>
          <cell r="AN235">
            <v>0.28999999999999998</v>
          </cell>
          <cell r="AO235">
            <v>1</v>
          </cell>
          <cell r="AP235" t="str">
            <v>내선전공</v>
          </cell>
          <cell r="AQ235">
            <v>0.28999999999999998</v>
          </cell>
          <cell r="BB235" t="str">
            <v>전 7-2</v>
          </cell>
        </row>
        <row r="236">
          <cell r="A236">
            <v>215</v>
          </cell>
          <cell r="B236" t="str">
            <v>CABLE TRAY</v>
          </cell>
          <cell r="C236" t="str">
            <v xml:space="preserve">100W </v>
          </cell>
          <cell r="D236">
            <v>1</v>
          </cell>
          <cell r="E236" t="str">
            <v>m</v>
          </cell>
          <cell r="F236">
            <v>50</v>
          </cell>
          <cell r="G236">
            <v>19490</v>
          </cell>
          <cell r="I236">
            <v>10806</v>
          </cell>
          <cell r="J236">
            <v>8360</v>
          </cell>
          <cell r="K236">
            <v>8360</v>
          </cell>
          <cell r="M236">
            <v>324</v>
          </cell>
          <cell r="AM236">
            <v>1</v>
          </cell>
          <cell r="AN236">
            <v>0.22500000000000001</v>
          </cell>
          <cell r="AO236">
            <v>1</v>
          </cell>
          <cell r="AP236" t="str">
            <v>내선전공</v>
          </cell>
          <cell r="AQ236">
            <v>0.22500000000000001</v>
          </cell>
          <cell r="BB236" t="str">
            <v>전 7-20</v>
          </cell>
        </row>
        <row r="237">
          <cell r="A237">
            <v>216</v>
          </cell>
          <cell r="B237" t="str">
            <v>CABLE TRAY</v>
          </cell>
          <cell r="C237" t="str">
            <v xml:space="preserve">200W </v>
          </cell>
          <cell r="D237">
            <v>1</v>
          </cell>
          <cell r="E237" t="str">
            <v>m</v>
          </cell>
          <cell r="F237">
            <v>50</v>
          </cell>
          <cell r="G237">
            <v>19690</v>
          </cell>
          <cell r="I237">
            <v>10806</v>
          </cell>
          <cell r="J237">
            <v>8560</v>
          </cell>
          <cell r="K237">
            <v>8560</v>
          </cell>
          <cell r="M237">
            <v>324</v>
          </cell>
          <cell r="AM237">
            <v>1</v>
          </cell>
          <cell r="AN237">
            <v>0.22500000000000001</v>
          </cell>
          <cell r="AO237">
            <v>1</v>
          </cell>
          <cell r="AP237" t="str">
            <v>내선전공</v>
          </cell>
          <cell r="AQ237">
            <v>0.22500000000000001</v>
          </cell>
          <cell r="BB237" t="str">
            <v>전 7-20</v>
          </cell>
        </row>
        <row r="238">
          <cell r="A238">
            <v>217</v>
          </cell>
          <cell r="B238" t="str">
            <v>CABLE TRAY</v>
          </cell>
          <cell r="C238" t="str">
            <v xml:space="preserve">300W </v>
          </cell>
          <cell r="D238">
            <v>1</v>
          </cell>
          <cell r="E238" t="str">
            <v>m</v>
          </cell>
          <cell r="F238">
            <v>50</v>
          </cell>
          <cell r="G238">
            <v>23297</v>
          </cell>
          <cell r="I238">
            <v>13687</v>
          </cell>
          <cell r="J238">
            <v>9200</v>
          </cell>
          <cell r="K238">
            <v>9200</v>
          </cell>
          <cell r="M238">
            <v>410</v>
          </cell>
          <cell r="AM238">
            <v>1</v>
          </cell>
          <cell r="AN238">
            <v>0.28499999999999998</v>
          </cell>
          <cell r="AO238">
            <v>1</v>
          </cell>
          <cell r="AP238" t="str">
            <v>내선전공</v>
          </cell>
          <cell r="AQ238">
            <v>0.28499999999999998</v>
          </cell>
          <cell r="BB238" t="str">
            <v>전 7-20</v>
          </cell>
        </row>
        <row r="239">
          <cell r="A239">
            <v>218</v>
          </cell>
          <cell r="B239" t="str">
            <v>CABLE TRAY</v>
          </cell>
          <cell r="C239" t="str">
            <v xml:space="preserve">400W </v>
          </cell>
          <cell r="D239">
            <v>1</v>
          </cell>
          <cell r="E239" t="str">
            <v>m</v>
          </cell>
          <cell r="F239">
            <v>50</v>
          </cell>
          <cell r="G239">
            <v>26651</v>
          </cell>
          <cell r="I239">
            <v>16089</v>
          </cell>
          <cell r="J239">
            <v>10080</v>
          </cell>
          <cell r="K239">
            <v>10080</v>
          </cell>
          <cell r="M239">
            <v>482</v>
          </cell>
          <cell r="AM239">
            <v>1</v>
          </cell>
          <cell r="AN239">
            <v>0.33500000000000002</v>
          </cell>
          <cell r="AO239">
            <v>1</v>
          </cell>
          <cell r="AP239" t="str">
            <v>내선전공</v>
          </cell>
          <cell r="AQ239">
            <v>0.33500000000000002</v>
          </cell>
          <cell r="BB239" t="str">
            <v>전 7-20</v>
          </cell>
        </row>
        <row r="240">
          <cell r="A240">
            <v>219</v>
          </cell>
          <cell r="B240" t="str">
            <v>CABLE TRAY</v>
          </cell>
          <cell r="C240" t="str">
            <v xml:space="preserve">450W </v>
          </cell>
          <cell r="D240">
            <v>1</v>
          </cell>
          <cell r="E240" t="str">
            <v>m</v>
          </cell>
          <cell r="F240">
            <v>50</v>
          </cell>
          <cell r="G240">
            <v>34869</v>
          </cell>
          <cell r="I240">
            <v>21372</v>
          </cell>
          <cell r="J240">
            <v>12856</v>
          </cell>
          <cell r="K240">
            <v>12856</v>
          </cell>
          <cell r="M240">
            <v>641</v>
          </cell>
          <cell r="AM240">
            <v>1</v>
          </cell>
          <cell r="AN240">
            <v>0.44500000000000001</v>
          </cell>
          <cell r="AO240">
            <v>1</v>
          </cell>
          <cell r="AP240" t="str">
            <v>내선전공</v>
          </cell>
          <cell r="AQ240">
            <v>0.44500000000000001</v>
          </cell>
          <cell r="BB240" t="str">
            <v>전 7-20</v>
          </cell>
        </row>
        <row r="241">
          <cell r="A241">
            <v>220</v>
          </cell>
          <cell r="B241" t="str">
            <v>CABLE TRAY</v>
          </cell>
          <cell r="C241" t="str">
            <v xml:space="preserve">500W </v>
          </cell>
          <cell r="D241">
            <v>1</v>
          </cell>
          <cell r="E241" t="str">
            <v>m</v>
          </cell>
          <cell r="F241">
            <v>50</v>
          </cell>
          <cell r="G241">
            <v>22013</v>
          </cell>
          <cell r="I241">
            <v>21372</v>
          </cell>
          <cell r="J241">
            <v>0</v>
          </cell>
          <cell r="K241">
            <v>0</v>
          </cell>
          <cell r="M241">
            <v>641</v>
          </cell>
          <cell r="AM241">
            <v>1</v>
          </cell>
          <cell r="AN241">
            <v>0.44500000000000001</v>
          </cell>
          <cell r="AO241">
            <v>1</v>
          </cell>
          <cell r="AP241" t="str">
            <v>내선전공</v>
          </cell>
          <cell r="AQ241">
            <v>0.44500000000000001</v>
          </cell>
          <cell r="BB241" t="str">
            <v>전 7-20</v>
          </cell>
        </row>
        <row r="242">
          <cell r="A242">
            <v>221</v>
          </cell>
          <cell r="B242" t="str">
            <v>CABLE TRAY</v>
          </cell>
          <cell r="C242" t="str">
            <v xml:space="preserve">600W </v>
          </cell>
          <cell r="D242">
            <v>1</v>
          </cell>
          <cell r="E242" t="str">
            <v>m</v>
          </cell>
          <cell r="F242">
            <v>50</v>
          </cell>
          <cell r="G242">
            <v>36683</v>
          </cell>
          <cell r="I242">
            <v>24974</v>
          </cell>
          <cell r="J242">
            <v>10960</v>
          </cell>
          <cell r="K242">
            <v>10960</v>
          </cell>
          <cell r="M242">
            <v>749</v>
          </cell>
          <cell r="AM242">
            <v>1</v>
          </cell>
          <cell r="AN242">
            <v>0.52</v>
          </cell>
          <cell r="AO242">
            <v>1</v>
          </cell>
          <cell r="AP242" t="str">
            <v>내선전공</v>
          </cell>
          <cell r="AQ242">
            <v>0.52</v>
          </cell>
          <cell r="BB242" t="str">
            <v>전 7-20</v>
          </cell>
        </row>
        <row r="243">
          <cell r="A243">
            <v>222</v>
          </cell>
          <cell r="B243" t="str">
            <v>접지봉</v>
          </cell>
          <cell r="C243" t="str">
            <v xml:space="preserve">φ12 x 1000 </v>
          </cell>
          <cell r="D243">
            <v>1</v>
          </cell>
          <cell r="E243" t="str">
            <v>EA</v>
          </cell>
          <cell r="F243">
            <v>50</v>
          </cell>
          <cell r="G243">
            <v>14614</v>
          </cell>
          <cell r="I243">
            <v>12791</v>
          </cell>
          <cell r="J243">
            <v>1440</v>
          </cell>
          <cell r="K243">
            <v>1440</v>
          </cell>
          <cell r="M243">
            <v>383</v>
          </cell>
          <cell r="AM243">
            <v>2</v>
          </cell>
          <cell r="AN243">
            <v>0.30000000000000004</v>
          </cell>
          <cell r="AO243">
            <v>1</v>
          </cell>
          <cell r="AP243" t="str">
            <v>내선전공</v>
          </cell>
          <cell r="AQ243">
            <v>0.2</v>
          </cell>
          <cell r="AR243" t="str">
            <v>보통인부</v>
          </cell>
          <cell r="AS243">
            <v>0.1</v>
          </cell>
          <cell r="BB243" t="str">
            <v>전 3-76</v>
          </cell>
        </row>
        <row r="244">
          <cell r="A244">
            <v>223</v>
          </cell>
          <cell r="B244" t="str">
            <v>접지봉</v>
          </cell>
          <cell r="C244" t="str">
            <v xml:space="preserve">φ14 x 1000 </v>
          </cell>
          <cell r="D244">
            <v>1</v>
          </cell>
          <cell r="E244" t="str">
            <v>EA</v>
          </cell>
          <cell r="F244">
            <v>50</v>
          </cell>
          <cell r="G244">
            <v>15574</v>
          </cell>
          <cell r="I244">
            <v>12791</v>
          </cell>
          <cell r="J244">
            <v>2400</v>
          </cell>
          <cell r="K244">
            <v>2400</v>
          </cell>
          <cell r="M244">
            <v>383</v>
          </cell>
          <cell r="AM244">
            <v>2</v>
          </cell>
          <cell r="AN244">
            <v>0.30000000000000004</v>
          </cell>
          <cell r="AO244">
            <v>1</v>
          </cell>
          <cell r="AP244" t="str">
            <v>내선전공</v>
          </cell>
          <cell r="AQ244">
            <v>0.2</v>
          </cell>
          <cell r="AR244" t="str">
            <v>보통인부</v>
          </cell>
          <cell r="AS244">
            <v>0.1</v>
          </cell>
          <cell r="BB244" t="str">
            <v>전 3-76</v>
          </cell>
        </row>
        <row r="245">
          <cell r="A245">
            <v>224</v>
          </cell>
          <cell r="B245" t="str">
            <v>접지봉</v>
          </cell>
          <cell r="C245" t="str">
            <v xml:space="preserve">φ18 x 2400 </v>
          </cell>
          <cell r="D245">
            <v>1</v>
          </cell>
          <cell r="E245" t="str">
            <v>EA</v>
          </cell>
          <cell r="F245">
            <v>50</v>
          </cell>
          <cell r="G245">
            <v>17398</v>
          </cell>
          <cell r="I245">
            <v>12791</v>
          </cell>
          <cell r="J245">
            <v>4224</v>
          </cell>
          <cell r="K245">
            <v>4224</v>
          </cell>
          <cell r="M245">
            <v>383</v>
          </cell>
          <cell r="AM245">
            <v>2</v>
          </cell>
          <cell r="AN245">
            <v>0.30000000000000004</v>
          </cell>
          <cell r="AO245">
            <v>1</v>
          </cell>
          <cell r="AP245" t="str">
            <v>내선전공</v>
          </cell>
          <cell r="AQ245">
            <v>0.2</v>
          </cell>
          <cell r="AR245" t="str">
            <v>보통인부</v>
          </cell>
          <cell r="AS245">
            <v>0.1</v>
          </cell>
          <cell r="BB245" t="str">
            <v>전 3-76</v>
          </cell>
        </row>
        <row r="246">
          <cell r="A246">
            <v>225</v>
          </cell>
          <cell r="B246" t="str">
            <v>접지 크램프</v>
          </cell>
          <cell r="C246" t="str">
            <v xml:space="preserve"> </v>
          </cell>
          <cell r="D246">
            <v>1</v>
          </cell>
          <cell r="E246" t="str">
            <v>EA</v>
          </cell>
          <cell r="F246">
            <v>50</v>
          </cell>
          <cell r="G246">
            <v>10104</v>
          </cell>
          <cell r="I246">
            <v>8645</v>
          </cell>
          <cell r="J246">
            <v>1200</v>
          </cell>
          <cell r="K246">
            <v>1200</v>
          </cell>
          <cell r="M246">
            <v>259</v>
          </cell>
          <cell r="AM246">
            <v>1</v>
          </cell>
          <cell r="AN246">
            <v>0.18</v>
          </cell>
          <cell r="AO246">
            <v>1</v>
          </cell>
          <cell r="AP246" t="str">
            <v>내선전공</v>
          </cell>
          <cell r="AQ246">
            <v>0.18</v>
          </cell>
          <cell r="BB246" t="str">
            <v>전 3-76</v>
          </cell>
        </row>
        <row r="247">
          <cell r="A247">
            <v>226</v>
          </cell>
          <cell r="B247" t="str">
            <v>피뢰침</v>
          </cell>
          <cell r="C247" t="str">
            <v xml:space="preserve">대 </v>
          </cell>
          <cell r="D247">
            <v>1</v>
          </cell>
          <cell r="E247" t="str">
            <v>EA</v>
          </cell>
          <cell r="F247">
            <v>50</v>
          </cell>
          <cell r="G247">
            <v>81403</v>
          </cell>
          <cell r="I247">
            <v>72042</v>
          </cell>
          <cell r="J247">
            <v>7200</v>
          </cell>
          <cell r="K247">
            <v>7200</v>
          </cell>
          <cell r="M247">
            <v>2161</v>
          </cell>
          <cell r="AM247">
            <v>1</v>
          </cell>
          <cell r="AN247">
            <v>1.5</v>
          </cell>
          <cell r="AO247">
            <v>1</v>
          </cell>
          <cell r="AP247" t="str">
            <v>내선전공</v>
          </cell>
          <cell r="AQ247">
            <v>1.5</v>
          </cell>
          <cell r="BB247" t="str">
            <v>전 5-31</v>
          </cell>
        </row>
        <row r="248">
          <cell r="A248">
            <v>227</v>
          </cell>
          <cell r="B248" t="str">
            <v xml:space="preserve">접지 테스트 박스 </v>
          </cell>
          <cell r="C248" t="str">
            <v>1 P STS</v>
          </cell>
          <cell r="D248">
            <v>1</v>
          </cell>
          <cell r="E248" t="str">
            <v>EA</v>
          </cell>
          <cell r="F248">
            <v>50</v>
          </cell>
          <cell r="G248">
            <v>88648</v>
          </cell>
          <cell r="I248">
            <v>31698</v>
          </cell>
          <cell r="J248">
            <v>56000</v>
          </cell>
          <cell r="K248">
            <v>56000</v>
          </cell>
          <cell r="M248">
            <v>950</v>
          </cell>
          <cell r="AM248">
            <v>1</v>
          </cell>
          <cell r="AN248">
            <v>0.66</v>
          </cell>
          <cell r="AO248">
            <v>1</v>
          </cell>
          <cell r="AP248" t="str">
            <v>내선전공</v>
          </cell>
          <cell r="AQ248">
            <v>0.66</v>
          </cell>
          <cell r="BB248" t="str">
            <v>전 7-3</v>
          </cell>
        </row>
        <row r="249">
          <cell r="A249">
            <v>228</v>
          </cell>
          <cell r="B249" t="str">
            <v xml:space="preserve">접지 테스트 박스 </v>
          </cell>
          <cell r="C249" t="str">
            <v>2 P STS</v>
          </cell>
          <cell r="D249">
            <v>1</v>
          </cell>
          <cell r="E249" t="str">
            <v>EA</v>
          </cell>
          <cell r="F249">
            <v>50</v>
          </cell>
          <cell r="G249">
            <v>96648</v>
          </cell>
          <cell r="I249">
            <v>31698</v>
          </cell>
          <cell r="J249">
            <v>64000</v>
          </cell>
          <cell r="K249">
            <v>64000</v>
          </cell>
          <cell r="M249">
            <v>950</v>
          </cell>
          <cell r="AM249">
            <v>1</v>
          </cell>
          <cell r="AN249">
            <v>0.66</v>
          </cell>
          <cell r="AO249">
            <v>1</v>
          </cell>
          <cell r="AP249" t="str">
            <v>내선전공</v>
          </cell>
          <cell r="AQ249">
            <v>0.66</v>
          </cell>
          <cell r="BB249" t="str">
            <v>전 7-3</v>
          </cell>
        </row>
        <row r="250">
          <cell r="A250">
            <v>229</v>
          </cell>
          <cell r="B250" t="str">
            <v xml:space="preserve">접지 테스트 박스 </v>
          </cell>
          <cell r="C250" t="str">
            <v>4 P STS</v>
          </cell>
          <cell r="D250">
            <v>1</v>
          </cell>
          <cell r="E250" t="str">
            <v>EA</v>
          </cell>
          <cell r="F250">
            <v>50</v>
          </cell>
          <cell r="G250">
            <v>128648</v>
          </cell>
          <cell r="I250">
            <v>31698</v>
          </cell>
          <cell r="J250">
            <v>96000</v>
          </cell>
          <cell r="K250">
            <v>96000</v>
          </cell>
          <cell r="M250">
            <v>950</v>
          </cell>
          <cell r="AM250">
            <v>1</v>
          </cell>
          <cell r="AN250">
            <v>0.66</v>
          </cell>
          <cell r="AO250">
            <v>1</v>
          </cell>
          <cell r="AP250" t="str">
            <v>내선전공</v>
          </cell>
          <cell r="AQ250">
            <v>0.66</v>
          </cell>
          <cell r="BB250" t="str">
            <v>전 7-3</v>
          </cell>
        </row>
        <row r="251">
          <cell r="A251">
            <v>230</v>
          </cell>
          <cell r="B251" t="str">
            <v xml:space="preserve">접지 테스트 박스 </v>
          </cell>
          <cell r="C251" t="str">
            <v>5 P STS</v>
          </cell>
          <cell r="D251">
            <v>1</v>
          </cell>
          <cell r="E251" t="str">
            <v>EA</v>
          </cell>
          <cell r="F251">
            <v>50</v>
          </cell>
          <cell r="G251">
            <v>144648</v>
          </cell>
          <cell r="I251">
            <v>31698</v>
          </cell>
          <cell r="J251">
            <v>112000</v>
          </cell>
          <cell r="K251">
            <v>112000</v>
          </cell>
          <cell r="M251">
            <v>950</v>
          </cell>
          <cell r="AM251">
            <v>1</v>
          </cell>
          <cell r="AN251">
            <v>0.66</v>
          </cell>
          <cell r="AO251">
            <v>1</v>
          </cell>
          <cell r="AP251" t="str">
            <v>내선전공</v>
          </cell>
          <cell r="AQ251">
            <v>0.66</v>
          </cell>
          <cell r="BB251" t="str">
            <v>전 7-3</v>
          </cell>
        </row>
        <row r="252">
          <cell r="A252">
            <v>231</v>
          </cell>
          <cell r="B252" t="str">
            <v>1로스위치</v>
          </cell>
          <cell r="C252" t="str">
            <v xml:space="preserve">1구 </v>
          </cell>
          <cell r="D252">
            <v>1</v>
          </cell>
          <cell r="E252" t="str">
            <v>EA</v>
          </cell>
          <cell r="F252">
            <v>50</v>
          </cell>
          <cell r="G252">
            <v>4002</v>
          </cell>
          <cell r="I252">
            <v>3121</v>
          </cell>
          <cell r="J252">
            <v>788</v>
          </cell>
          <cell r="K252">
            <v>788</v>
          </cell>
          <cell r="M252">
            <v>93</v>
          </cell>
          <cell r="AM252">
            <v>1</v>
          </cell>
          <cell r="AN252">
            <v>6.5000000000000002E-2</v>
          </cell>
          <cell r="AO252">
            <v>1</v>
          </cell>
          <cell r="AP252" t="str">
            <v>내선전공</v>
          </cell>
          <cell r="AQ252">
            <v>6.5000000000000002E-2</v>
          </cell>
          <cell r="BB252" t="str">
            <v>전 7-14</v>
          </cell>
        </row>
        <row r="253">
          <cell r="A253">
            <v>232</v>
          </cell>
          <cell r="B253" t="str">
            <v>1로스위치</v>
          </cell>
          <cell r="C253" t="str">
            <v xml:space="preserve">2구 </v>
          </cell>
          <cell r="D253">
            <v>1</v>
          </cell>
          <cell r="E253" t="str">
            <v>EA</v>
          </cell>
          <cell r="F253">
            <v>50</v>
          </cell>
          <cell r="G253">
            <v>6013</v>
          </cell>
          <cell r="I253">
            <v>4495</v>
          </cell>
          <cell r="J253">
            <v>1384</v>
          </cell>
          <cell r="K253">
            <v>1384</v>
          </cell>
          <cell r="M253">
            <v>134</v>
          </cell>
          <cell r="AM253">
            <v>1</v>
          </cell>
          <cell r="AN253">
            <v>7.8E-2</v>
          </cell>
          <cell r="AO253">
            <v>1.2</v>
          </cell>
          <cell r="AP253" t="str">
            <v>내선전공</v>
          </cell>
          <cell r="AQ253">
            <v>7.8E-2</v>
          </cell>
          <cell r="BB253" t="str">
            <v>전 7-14</v>
          </cell>
        </row>
        <row r="254">
          <cell r="A254">
            <v>233</v>
          </cell>
          <cell r="B254" t="str">
            <v>1로스위치</v>
          </cell>
          <cell r="C254" t="str">
            <v xml:space="preserve">3구 </v>
          </cell>
          <cell r="D254">
            <v>1</v>
          </cell>
          <cell r="E254" t="str">
            <v>EA</v>
          </cell>
          <cell r="F254">
            <v>50</v>
          </cell>
          <cell r="G254">
            <v>8281</v>
          </cell>
          <cell r="I254">
            <v>6118</v>
          </cell>
          <cell r="J254">
            <v>1980</v>
          </cell>
          <cell r="K254">
            <v>1980</v>
          </cell>
          <cell r="M254">
            <v>183</v>
          </cell>
          <cell r="AM254">
            <v>1</v>
          </cell>
          <cell r="AN254">
            <v>9.0999999999999998E-2</v>
          </cell>
          <cell r="AO254">
            <v>1.4</v>
          </cell>
          <cell r="AP254" t="str">
            <v>내선전공</v>
          </cell>
          <cell r="AQ254">
            <v>9.0999999999999998E-2</v>
          </cell>
          <cell r="BB254" t="str">
            <v>전 7-14</v>
          </cell>
        </row>
        <row r="255">
          <cell r="A255">
            <v>234</v>
          </cell>
          <cell r="B255" t="str">
            <v>1로스위치</v>
          </cell>
          <cell r="C255" t="str">
            <v xml:space="preserve">4구 </v>
          </cell>
          <cell r="D255">
            <v>1</v>
          </cell>
          <cell r="E255" t="str">
            <v>EA</v>
          </cell>
          <cell r="F255">
            <v>50</v>
          </cell>
          <cell r="G255">
            <v>10950</v>
          </cell>
          <cell r="I255">
            <v>7991</v>
          </cell>
          <cell r="J255">
            <v>2720</v>
          </cell>
          <cell r="K255">
            <v>2720</v>
          </cell>
          <cell r="M255">
            <v>239</v>
          </cell>
          <cell r="AM255">
            <v>1</v>
          </cell>
          <cell r="AN255">
            <v>0.10400000000000001</v>
          </cell>
          <cell r="AO255">
            <v>1.6</v>
          </cell>
          <cell r="AP255" t="str">
            <v>내선전공</v>
          </cell>
          <cell r="AQ255">
            <v>0.10400000000000001</v>
          </cell>
          <cell r="BB255" t="str">
            <v>전 7-14</v>
          </cell>
        </row>
        <row r="256">
          <cell r="A256">
            <v>235</v>
          </cell>
          <cell r="B256" t="str">
            <v>1로스위치</v>
          </cell>
          <cell r="C256" t="str">
            <v xml:space="preserve">5구 </v>
          </cell>
          <cell r="D256">
            <v>1</v>
          </cell>
          <cell r="E256" t="str">
            <v>EA</v>
          </cell>
          <cell r="F256">
            <v>50</v>
          </cell>
          <cell r="G256">
            <v>13777</v>
          </cell>
          <cell r="I256">
            <v>10114</v>
          </cell>
          <cell r="J256">
            <v>3360</v>
          </cell>
          <cell r="K256">
            <v>3360</v>
          </cell>
          <cell r="M256">
            <v>303</v>
          </cell>
          <cell r="AM256">
            <v>1</v>
          </cell>
          <cell r="AN256">
            <v>0.11700000000000001</v>
          </cell>
          <cell r="AO256">
            <v>1.8</v>
          </cell>
          <cell r="AP256" t="str">
            <v>내선전공</v>
          </cell>
          <cell r="AQ256">
            <v>0.11700000000000001</v>
          </cell>
          <cell r="BB256" t="str">
            <v>전 7-14</v>
          </cell>
        </row>
        <row r="257">
          <cell r="A257">
            <v>236</v>
          </cell>
          <cell r="B257" t="str">
            <v>1로스위치</v>
          </cell>
          <cell r="C257" t="str">
            <v xml:space="preserve">6구 </v>
          </cell>
          <cell r="D257">
            <v>1</v>
          </cell>
          <cell r="E257" t="str">
            <v>EA</v>
          </cell>
          <cell r="F257">
            <v>50</v>
          </cell>
          <cell r="G257">
            <v>16861</v>
          </cell>
          <cell r="I257">
            <v>12487</v>
          </cell>
          <cell r="J257">
            <v>4000</v>
          </cell>
          <cell r="K257">
            <v>4000</v>
          </cell>
          <cell r="M257">
            <v>374</v>
          </cell>
          <cell r="AM257">
            <v>1</v>
          </cell>
          <cell r="AN257">
            <v>0.13</v>
          </cell>
          <cell r="AO257">
            <v>2</v>
          </cell>
          <cell r="AP257" t="str">
            <v>내선전공</v>
          </cell>
          <cell r="AQ257">
            <v>0.13</v>
          </cell>
          <cell r="BB257" t="str">
            <v>전 7-14</v>
          </cell>
        </row>
        <row r="258">
          <cell r="A258">
            <v>237</v>
          </cell>
          <cell r="B258" t="str">
            <v>3로스위치</v>
          </cell>
          <cell r="C258" t="str">
            <v xml:space="preserve">1구 </v>
          </cell>
          <cell r="D258">
            <v>1</v>
          </cell>
          <cell r="E258" t="str">
            <v>EA</v>
          </cell>
          <cell r="F258">
            <v>50</v>
          </cell>
          <cell r="G258">
            <v>5092</v>
          </cell>
          <cell r="I258">
            <v>4082</v>
          </cell>
          <cell r="J258">
            <v>888</v>
          </cell>
          <cell r="K258">
            <v>888</v>
          </cell>
          <cell r="M258">
            <v>122</v>
          </cell>
          <cell r="AM258">
            <v>1</v>
          </cell>
          <cell r="AN258">
            <v>8.5000000000000006E-2</v>
          </cell>
          <cell r="AO258">
            <v>1</v>
          </cell>
          <cell r="AP258" t="str">
            <v>내선전공</v>
          </cell>
          <cell r="AQ258">
            <v>8.5000000000000006E-2</v>
          </cell>
          <cell r="BB258" t="str">
            <v>전 7-14</v>
          </cell>
        </row>
        <row r="259">
          <cell r="A259">
            <v>238</v>
          </cell>
          <cell r="B259" t="str">
            <v>3로스위치</v>
          </cell>
          <cell r="C259" t="str">
            <v xml:space="preserve">2구 </v>
          </cell>
          <cell r="D259">
            <v>1</v>
          </cell>
          <cell r="E259" t="str">
            <v>EA</v>
          </cell>
          <cell r="F259">
            <v>50</v>
          </cell>
          <cell r="G259">
            <v>7638</v>
          </cell>
          <cell r="I259">
            <v>5878</v>
          </cell>
          <cell r="J259">
            <v>1584</v>
          </cell>
          <cell r="K259">
            <v>1584</v>
          </cell>
          <cell r="M259">
            <v>176</v>
          </cell>
          <cell r="AM259">
            <v>1</v>
          </cell>
          <cell r="AN259">
            <v>0.10200000000000001</v>
          </cell>
          <cell r="AO259">
            <v>1.2</v>
          </cell>
          <cell r="AP259" t="str">
            <v>내선전공</v>
          </cell>
          <cell r="AQ259">
            <v>0.10200000000000001</v>
          </cell>
          <cell r="BB259" t="str">
            <v>전 7-14</v>
          </cell>
        </row>
        <row r="260">
          <cell r="A260">
            <v>239</v>
          </cell>
          <cell r="B260" t="str">
            <v>3로스위치</v>
          </cell>
          <cell r="C260" t="str">
            <v xml:space="preserve">3구 </v>
          </cell>
          <cell r="D260">
            <v>1</v>
          </cell>
          <cell r="E260" t="str">
            <v>EA</v>
          </cell>
          <cell r="F260">
            <v>50</v>
          </cell>
          <cell r="G260">
            <v>10521</v>
          </cell>
          <cell r="I260">
            <v>8001</v>
          </cell>
          <cell r="J260">
            <v>2280</v>
          </cell>
          <cell r="K260">
            <v>2280</v>
          </cell>
          <cell r="M260">
            <v>240</v>
          </cell>
          <cell r="AM260">
            <v>1</v>
          </cell>
          <cell r="AN260">
            <v>0.11899999999999999</v>
          </cell>
          <cell r="AO260">
            <v>1.4</v>
          </cell>
          <cell r="AP260" t="str">
            <v>내선전공</v>
          </cell>
          <cell r="AQ260">
            <v>0.11899999999999999</v>
          </cell>
          <cell r="BB260" t="str">
            <v>전 7-14</v>
          </cell>
        </row>
        <row r="261">
          <cell r="A261">
            <v>240</v>
          </cell>
          <cell r="B261" t="str">
            <v>3로스위치</v>
          </cell>
          <cell r="C261" t="str">
            <v xml:space="preserve">1구 (방우) </v>
          </cell>
          <cell r="D261">
            <v>1</v>
          </cell>
          <cell r="E261" t="str">
            <v>EA</v>
          </cell>
          <cell r="F261">
            <v>50</v>
          </cell>
          <cell r="G261">
            <v>5788</v>
          </cell>
          <cell r="I261">
            <v>4082</v>
          </cell>
          <cell r="J261">
            <v>1584</v>
          </cell>
          <cell r="K261">
            <v>1584</v>
          </cell>
          <cell r="M261">
            <v>122</v>
          </cell>
          <cell r="AM261">
            <v>1</v>
          </cell>
          <cell r="AN261">
            <v>8.5000000000000006E-2</v>
          </cell>
          <cell r="AO261">
            <v>1</v>
          </cell>
          <cell r="AP261" t="str">
            <v>내선전공</v>
          </cell>
          <cell r="AQ261">
            <v>8.5000000000000006E-2</v>
          </cell>
          <cell r="BB261" t="str">
            <v>전 7-14</v>
          </cell>
        </row>
        <row r="262">
          <cell r="A262">
            <v>241</v>
          </cell>
          <cell r="B262" t="str">
            <v>콘센트 접지</v>
          </cell>
          <cell r="C262" t="str">
            <v xml:space="preserve">1구 </v>
          </cell>
          <cell r="D262">
            <v>1</v>
          </cell>
          <cell r="E262" t="str">
            <v>EA</v>
          </cell>
          <cell r="F262">
            <v>50</v>
          </cell>
          <cell r="G262">
            <v>4653</v>
          </cell>
          <cell r="I262">
            <v>3842</v>
          </cell>
          <cell r="J262">
            <v>696</v>
          </cell>
          <cell r="K262">
            <v>696</v>
          </cell>
          <cell r="M262">
            <v>115</v>
          </cell>
          <cell r="AM262">
            <v>1</v>
          </cell>
          <cell r="AN262">
            <v>0.08</v>
          </cell>
          <cell r="AO262">
            <v>1</v>
          </cell>
          <cell r="AP262" t="str">
            <v>내선전공</v>
          </cell>
          <cell r="AQ262">
            <v>0.08</v>
          </cell>
          <cell r="BB262" t="str">
            <v>전 7-14</v>
          </cell>
        </row>
        <row r="263">
          <cell r="A263">
            <v>242</v>
          </cell>
          <cell r="B263" t="str">
            <v>콘센트 접지</v>
          </cell>
          <cell r="C263" t="str">
            <v xml:space="preserve">2구 </v>
          </cell>
          <cell r="D263">
            <v>1</v>
          </cell>
          <cell r="E263" t="str">
            <v>EA</v>
          </cell>
          <cell r="F263">
            <v>50</v>
          </cell>
          <cell r="G263">
            <v>6593</v>
          </cell>
          <cell r="I263">
            <v>5532</v>
          </cell>
          <cell r="J263">
            <v>896</v>
          </cell>
          <cell r="K263">
            <v>896</v>
          </cell>
          <cell r="M263">
            <v>165</v>
          </cell>
          <cell r="AM263">
            <v>1</v>
          </cell>
          <cell r="AN263">
            <v>9.6000000000000002E-2</v>
          </cell>
          <cell r="AO263">
            <v>1.2</v>
          </cell>
          <cell r="AP263" t="str">
            <v>내선전공</v>
          </cell>
          <cell r="AQ263">
            <v>9.6000000000000002E-2</v>
          </cell>
          <cell r="BB263" t="str">
            <v>전 7-14</v>
          </cell>
        </row>
        <row r="264">
          <cell r="A264">
            <v>243</v>
          </cell>
          <cell r="B264" t="str">
            <v>콘센트 무접지</v>
          </cell>
          <cell r="C264" t="str">
            <v xml:space="preserve">1구 </v>
          </cell>
          <cell r="D264">
            <v>1</v>
          </cell>
          <cell r="E264" t="str">
            <v>EA</v>
          </cell>
          <cell r="F264">
            <v>50</v>
          </cell>
          <cell r="G264">
            <v>3774</v>
          </cell>
          <cell r="I264">
            <v>3121</v>
          </cell>
          <cell r="J264">
            <v>560</v>
          </cell>
          <cell r="K264">
            <v>560</v>
          </cell>
          <cell r="M264">
            <v>93</v>
          </cell>
          <cell r="AM264">
            <v>1</v>
          </cell>
          <cell r="AN264">
            <v>6.5000000000000002E-2</v>
          </cell>
          <cell r="AO264">
            <v>1</v>
          </cell>
          <cell r="AP264" t="str">
            <v>내선전공</v>
          </cell>
          <cell r="AQ264">
            <v>6.5000000000000002E-2</v>
          </cell>
          <cell r="BB264" t="str">
            <v>전 7-14</v>
          </cell>
        </row>
        <row r="265">
          <cell r="A265">
            <v>244</v>
          </cell>
          <cell r="B265" t="str">
            <v>콘센트 무접지</v>
          </cell>
          <cell r="C265" t="str">
            <v xml:space="preserve">2구 </v>
          </cell>
          <cell r="D265">
            <v>1</v>
          </cell>
          <cell r="E265" t="str">
            <v>EA</v>
          </cell>
          <cell r="F265">
            <v>50</v>
          </cell>
          <cell r="G265">
            <v>5369</v>
          </cell>
          <cell r="I265">
            <v>4495</v>
          </cell>
          <cell r="J265">
            <v>740</v>
          </cell>
          <cell r="K265">
            <v>740</v>
          </cell>
          <cell r="M265">
            <v>134</v>
          </cell>
          <cell r="AM265">
            <v>1</v>
          </cell>
          <cell r="AN265">
            <v>7.8E-2</v>
          </cell>
          <cell r="AO265">
            <v>1.2</v>
          </cell>
          <cell r="AP265" t="str">
            <v>내선전공</v>
          </cell>
          <cell r="AQ265">
            <v>7.8E-2</v>
          </cell>
          <cell r="BB265" t="str">
            <v>전 7-14</v>
          </cell>
        </row>
        <row r="266">
          <cell r="A266">
            <v>245</v>
          </cell>
          <cell r="B266" t="str">
            <v>콘센트 노출</v>
          </cell>
          <cell r="C266" t="str">
            <v xml:space="preserve">1구 </v>
          </cell>
          <cell r="D266">
            <v>1</v>
          </cell>
          <cell r="E266" t="str">
            <v>EA</v>
          </cell>
          <cell r="F266">
            <v>50</v>
          </cell>
          <cell r="G266">
            <v>5971</v>
          </cell>
          <cell r="I266">
            <v>5532</v>
          </cell>
          <cell r="J266">
            <v>274</v>
          </cell>
          <cell r="K266">
            <v>274</v>
          </cell>
          <cell r="M266">
            <v>165</v>
          </cell>
          <cell r="AM266">
            <v>1</v>
          </cell>
          <cell r="AN266">
            <v>9.6000000000000002E-2</v>
          </cell>
          <cell r="AO266">
            <v>1.2</v>
          </cell>
          <cell r="AP266" t="str">
            <v>내선전공</v>
          </cell>
          <cell r="AQ266">
            <v>9.6000000000000002E-2</v>
          </cell>
          <cell r="BB266" t="str">
            <v>전 7-14</v>
          </cell>
        </row>
        <row r="267">
          <cell r="A267">
            <v>246</v>
          </cell>
          <cell r="B267" t="str">
            <v>콘센트 노출</v>
          </cell>
          <cell r="C267" t="str">
            <v xml:space="preserve">1구 3P </v>
          </cell>
          <cell r="D267">
            <v>1</v>
          </cell>
          <cell r="E267" t="str">
            <v>EA</v>
          </cell>
          <cell r="F267">
            <v>50</v>
          </cell>
          <cell r="G267">
            <v>12385</v>
          </cell>
          <cell r="I267">
            <v>10028</v>
          </cell>
          <cell r="J267">
            <v>2057</v>
          </cell>
          <cell r="K267">
            <v>2057</v>
          </cell>
          <cell r="M267">
            <v>300</v>
          </cell>
          <cell r="AM267">
            <v>1</v>
          </cell>
          <cell r="AN267">
            <v>0.17399999999999999</v>
          </cell>
          <cell r="AO267">
            <v>1.2</v>
          </cell>
          <cell r="AP267" t="str">
            <v>내선전공</v>
          </cell>
          <cell r="AQ267">
            <v>0.17399999999999999</v>
          </cell>
          <cell r="BB267" t="str">
            <v>전 7-14</v>
          </cell>
        </row>
        <row r="268">
          <cell r="A268">
            <v>247</v>
          </cell>
          <cell r="B268" t="str">
            <v>콘센트 (방우)</v>
          </cell>
          <cell r="C268" t="str">
            <v xml:space="preserve"> </v>
          </cell>
          <cell r="D268">
            <v>1</v>
          </cell>
          <cell r="E268" t="str">
            <v>EA</v>
          </cell>
          <cell r="F268">
            <v>50</v>
          </cell>
          <cell r="G268">
            <v>5957</v>
          </cell>
          <cell r="I268">
            <v>3842</v>
          </cell>
          <cell r="J268">
            <v>2000</v>
          </cell>
          <cell r="K268">
            <v>2000</v>
          </cell>
          <cell r="M268">
            <v>115</v>
          </cell>
          <cell r="AM268">
            <v>1</v>
          </cell>
          <cell r="AN268">
            <v>0.08</v>
          </cell>
          <cell r="AO268">
            <v>1</v>
          </cell>
          <cell r="AP268" t="str">
            <v>내선전공</v>
          </cell>
          <cell r="AQ268">
            <v>0.08</v>
          </cell>
          <cell r="BB268" t="str">
            <v>전 7-14</v>
          </cell>
        </row>
        <row r="269">
          <cell r="A269">
            <v>248</v>
          </cell>
          <cell r="B269" t="str">
            <v>콘센트 (방수)</v>
          </cell>
          <cell r="C269" t="str">
            <v xml:space="preserve">1구 </v>
          </cell>
          <cell r="D269">
            <v>1</v>
          </cell>
          <cell r="E269" t="str">
            <v>EA</v>
          </cell>
          <cell r="F269">
            <v>50</v>
          </cell>
          <cell r="G269">
            <v>5957</v>
          </cell>
          <cell r="I269">
            <v>3842</v>
          </cell>
          <cell r="J269">
            <v>2000</v>
          </cell>
          <cell r="K269">
            <v>2000</v>
          </cell>
          <cell r="M269">
            <v>115</v>
          </cell>
          <cell r="AM269">
            <v>1</v>
          </cell>
          <cell r="AN269">
            <v>0.08</v>
          </cell>
          <cell r="AO269">
            <v>1</v>
          </cell>
          <cell r="AP269" t="str">
            <v>내선전공</v>
          </cell>
          <cell r="AQ269">
            <v>0.08</v>
          </cell>
          <cell r="BB269" t="str">
            <v>전 7-14</v>
          </cell>
        </row>
        <row r="270">
          <cell r="A270">
            <v>249</v>
          </cell>
          <cell r="B270" t="str">
            <v>콘센트 (방폭)</v>
          </cell>
          <cell r="C270" t="str">
            <v xml:space="preserve">2구 </v>
          </cell>
          <cell r="D270">
            <v>1</v>
          </cell>
          <cell r="E270" t="str">
            <v>EA</v>
          </cell>
          <cell r="F270">
            <v>50</v>
          </cell>
          <cell r="G270">
            <v>60629</v>
          </cell>
          <cell r="I270">
            <v>15368</v>
          </cell>
          <cell r="J270">
            <v>44800</v>
          </cell>
          <cell r="K270">
            <v>44800</v>
          </cell>
          <cell r="M270">
            <v>461</v>
          </cell>
          <cell r="AM270">
            <v>1</v>
          </cell>
          <cell r="AN270">
            <v>0.16</v>
          </cell>
          <cell r="AO270">
            <v>2</v>
          </cell>
          <cell r="AP270" t="str">
            <v>내선전공</v>
          </cell>
          <cell r="AQ270">
            <v>0.16</v>
          </cell>
          <cell r="BB270" t="str">
            <v>전 7-14</v>
          </cell>
        </row>
        <row r="271">
          <cell r="A271">
            <v>250</v>
          </cell>
          <cell r="B271" t="str">
            <v>전화 콘센트</v>
          </cell>
          <cell r="C271" t="str">
            <v xml:space="preserve">4P </v>
          </cell>
          <cell r="D271">
            <v>1</v>
          </cell>
          <cell r="E271" t="str">
            <v>EA</v>
          </cell>
          <cell r="F271">
            <v>50</v>
          </cell>
          <cell r="G271">
            <v>4985</v>
          </cell>
          <cell r="I271">
            <v>4355</v>
          </cell>
          <cell r="J271">
            <v>500</v>
          </cell>
          <cell r="K271">
            <v>500</v>
          </cell>
          <cell r="M271">
            <v>130</v>
          </cell>
          <cell r="AM271">
            <v>1</v>
          </cell>
          <cell r="AN271">
            <v>7.0000000000000007E-2</v>
          </cell>
          <cell r="AO271">
            <v>1</v>
          </cell>
          <cell r="AP271" t="str">
            <v>통신내선공</v>
          </cell>
          <cell r="AQ271">
            <v>7.0000000000000007E-2</v>
          </cell>
          <cell r="BB271" t="str">
            <v>통 3-29</v>
          </cell>
        </row>
        <row r="272">
          <cell r="A272">
            <v>251</v>
          </cell>
          <cell r="B272" t="str">
            <v>TV 유니트</v>
          </cell>
          <cell r="C272" t="str">
            <v xml:space="preserve">단말 </v>
          </cell>
          <cell r="D272">
            <v>1</v>
          </cell>
          <cell r="E272" t="str">
            <v>EA</v>
          </cell>
          <cell r="F272">
            <v>50</v>
          </cell>
          <cell r="G272">
            <v>6347</v>
          </cell>
          <cell r="I272">
            <v>4978</v>
          </cell>
          <cell r="J272">
            <v>1220</v>
          </cell>
          <cell r="K272">
            <v>1220</v>
          </cell>
          <cell r="M272">
            <v>149</v>
          </cell>
          <cell r="AM272">
            <v>1</v>
          </cell>
          <cell r="AN272">
            <v>0.08</v>
          </cell>
          <cell r="AO272">
            <v>1</v>
          </cell>
          <cell r="AP272" t="str">
            <v>통신내선공</v>
          </cell>
          <cell r="AQ272">
            <v>0.08</v>
          </cell>
          <cell r="BB272" t="str">
            <v>통 5-89</v>
          </cell>
        </row>
        <row r="273">
          <cell r="A273">
            <v>252</v>
          </cell>
          <cell r="B273" t="str">
            <v>TV 유니트</v>
          </cell>
          <cell r="C273" t="str">
            <v xml:space="preserve">직렬 </v>
          </cell>
          <cell r="D273">
            <v>1</v>
          </cell>
          <cell r="E273" t="str">
            <v>EA</v>
          </cell>
          <cell r="F273">
            <v>50</v>
          </cell>
          <cell r="G273">
            <v>6483</v>
          </cell>
          <cell r="I273">
            <v>4978</v>
          </cell>
          <cell r="J273">
            <v>1356</v>
          </cell>
          <cell r="K273">
            <v>1356</v>
          </cell>
          <cell r="M273">
            <v>149</v>
          </cell>
          <cell r="AM273">
            <v>1</v>
          </cell>
          <cell r="AN273">
            <v>0.08</v>
          </cell>
          <cell r="AO273">
            <v>1</v>
          </cell>
          <cell r="AP273" t="str">
            <v>통신내선공</v>
          </cell>
          <cell r="AQ273">
            <v>0.08</v>
          </cell>
          <cell r="BB273" t="str">
            <v>통 5-89</v>
          </cell>
        </row>
        <row r="274">
          <cell r="A274">
            <v>253</v>
          </cell>
          <cell r="B274" t="str">
            <v>P.B S/W</v>
          </cell>
          <cell r="C274" t="str">
            <v xml:space="preserve"> </v>
          </cell>
          <cell r="D274">
            <v>1</v>
          </cell>
          <cell r="E274" t="str">
            <v>EA</v>
          </cell>
          <cell r="F274">
            <v>50</v>
          </cell>
          <cell r="G274">
            <v>3214</v>
          </cell>
          <cell r="I274">
            <v>3121</v>
          </cell>
          <cell r="J274">
            <v>0</v>
          </cell>
          <cell r="K274">
            <v>0</v>
          </cell>
          <cell r="M274">
            <v>93</v>
          </cell>
          <cell r="AM274">
            <v>1</v>
          </cell>
          <cell r="AN274">
            <v>6.5000000000000002E-2</v>
          </cell>
          <cell r="AO274">
            <v>1</v>
          </cell>
          <cell r="AP274" t="str">
            <v>내선전공</v>
          </cell>
          <cell r="AQ274">
            <v>6.5000000000000002E-2</v>
          </cell>
          <cell r="BB274" t="str">
            <v>전 7-14</v>
          </cell>
        </row>
        <row r="275">
          <cell r="A275">
            <v>254</v>
          </cell>
          <cell r="B275" t="str">
            <v>차임벨</v>
          </cell>
          <cell r="C275" t="str">
            <v xml:space="preserve"> </v>
          </cell>
          <cell r="D275">
            <v>1</v>
          </cell>
          <cell r="E275" t="str">
            <v>EA</v>
          </cell>
          <cell r="F275">
            <v>50</v>
          </cell>
          <cell r="G275">
            <v>4946</v>
          </cell>
          <cell r="I275">
            <v>4802</v>
          </cell>
          <cell r="J275">
            <v>0</v>
          </cell>
          <cell r="K275">
            <v>0</v>
          </cell>
          <cell r="M275">
            <v>144</v>
          </cell>
          <cell r="AM275">
            <v>1</v>
          </cell>
          <cell r="AN275">
            <v>0.1</v>
          </cell>
          <cell r="AO275">
            <v>1</v>
          </cell>
          <cell r="AP275" t="str">
            <v>내선전공</v>
          </cell>
          <cell r="AQ275">
            <v>0.1</v>
          </cell>
          <cell r="BB275" t="str">
            <v>전 7-13</v>
          </cell>
        </row>
        <row r="276">
          <cell r="A276">
            <v>255</v>
          </cell>
          <cell r="B276" t="str">
            <v>PHOTO CELL S/W</v>
          </cell>
          <cell r="C276" t="str">
            <v xml:space="preserve"> </v>
          </cell>
          <cell r="D276">
            <v>1</v>
          </cell>
          <cell r="E276" t="str">
            <v>EA</v>
          </cell>
          <cell r="F276">
            <v>50</v>
          </cell>
          <cell r="G276">
            <v>10678</v>
          </cell>
          <cell r="I276">
            <v>9125</v>
          </cell>
          <cell r="J276">
            <v>1280</v>
          </cell>
          <cell r="K276">
            <v>1280</v>
          </cell>
          <cell r="M276">
            <v>273</v>
          </cell>
          <cell r="AM276">
            <v>1</v>
          </cell>
          <cell r="AN276">
            <v>0.19</v>
          </cell>
          <cell r="AO276">
            <v>1</v>
          </cell>
          <cell r="AP276" t="str">
            <v>내선전공</v>
          </cell>
          <cell r="AQ276">
            <v>0.19</v>
          </cell>
          <cell r="BB276" t="str">
            <v>전 7-14</v>
          </cell>
        </row>
        <row r="277">
          <cell r="A277">
            <v>256</v>
          </cell>
          <cell r="B277" t="str">
            <v>등기구</v>
          </cell>
          <cell r="C277" t="str">
            <v>FL 2/40W P.P</v>
          </cell>
          <cell r="D277">
            <v>1</v>
          </cell>
          <cell r="E277" t="str">
            <v>EA</v>
          </cell>
          <cell r="F277">
            <v>50</v>
          </cell>
          <cell r="G277">
            <v>38055</v>
          </cell>
          <cell r="I277">
            <v>17530</v>
          </cell>
          <cell r="J277">
            <v>20000</v>
          </cell>
          <cell r="K277">
            <v>20000</v>
          </cell>
          <cell r="M277">
            <v>525</v>
          </cell>
          <cell r="AM277">
            <v>1</v>
          </cell>
          <cell r="AN277">
            <v>0.36499999999999999</v>
          </cell>
          <cell r="AO277">
            <v>1</v>
          </cell>
          <cell r="AP277" t="str">
            <v>내선전공</v>
          </cell>
          <cell r="AQ277">
            <v>0.36499999999999999</v>
          </cell>
          <cell r="BB277" t="str">
            <v>전 7-16</v>
          </cell>
        </row>
        <row r="278">
          <cell r="A278">
            <v>257</v>
          </cell>
          <cell r="B278" t="str">
            <v>등기구</v>
          </cell>
          <cell r="C278" t="str">
            <v>FL 2/40W 직부</v>
          </cell>
          <cell r="D278">
            <v>1</v>
          </cell>
          <cell r="E278" t="str">
            <v>EA</v>
          </cell>
          <cell r="F278">
            <v>50</v>
          </cell>
          <cell r="G278">
            <v>31887</v>
          </cell>
          <cell r="I278">
            <v>14648</v>
          </cell>
          <cell r="J278">
            <v>16800</v>
          </cell>
          <cell r="K278">
            <v>16800</v>
          </cell>
          <cell r="M278">
            <v>439</v>
          </cell>
          <cell r="AM278">
            <v>1</v>
          </cell>
          <cell r="AN278">
            <v>0.30499999999999999</v>
          </cell>
          <cell r="AO278">
            <v>1</v>
          </cell>
          <cell r="AP278" t="str">
            <v>내선전공</v>
          </cell>
          <cell r="AQ278">
            <v>0.30499999999999999</v>
          </cell>
          <cell r="BB278" t="str">
            <v>전 7-16</v>
          </cell>
        </row>
        <row r="279">
          <cell r="A279">
            <v>258</v>
          </cell>
          <cell r="B279" t="str">
            <v>등기구</v>
          </cell>
          <cell r="C279" t="str">
            <v>FL 2/40W 매입</v>
          </cell>
          <cell r="D279">
            <v>1</v>
          </cell>
          <cell r="E279" t="str">
            <v>EA</v>
          </cell>
          <cell r="F279">
            <v>50</v>
          </cell>
          <cell r="G279">
            <v>45154</v>
          </cell>
          <cell r="I279">
            <v>22092</v>
          </cell>
          <cell r="J279">
            <v>22400</v>
          </cell>
          <cell r="K279">
            <v>22400</v>
          </cell>
          <cell r="M279">
            <v>662</v>
          </cell>
          <cell r="AM279">
            <v>1</v>
          </cell>
          <cell r="AN279">
            <v>0.46</v>
          </cell>
          <cell r="AO279">
            <v>1</v>
          </cell>
          <cell r="AP279" t="str">
            <v>내선전공</v>
          </cell>
          <cell r="AQ279">
            <v>0.46</v>
          </cell>
          <cell r="BB279" t="str">
            <v>전 7-16</v>
          </cell>
        </row>
        <row r="280">
          <cell r="A280">
            <v>259</v>
          </cell>
          <cell r="B280" t="str">
            <v>등기구</v>
          </cell>
          <cell r="C280" t="str">
            <v>B 1</v>
          </cell>
          <cell r="D280">
            <v>1</v>
          </cell>
          <cell r="E280" t="str">
            <v>EA</v>
          </cell>
          <cell r="F280">
            <v>50</v>
          </cell>
          <cell r="G280">
            <v>30040</v>
          </cell>
          <cell r="I280">
            <v>14408</v>
          </cell>
          <cell r="J280">
            <v>15200</v>
          </cell>
          <cell r="K280">
            <v>15200</v>
          </cell>
          <cell r="M280">
            <v>432</v>
          </cell>
          <cell r="AM280">
            <v>1</v>
          </cell>
          <cell r="AN280">
            <v>0.3</v>
          </cell>
          <cell r="AO280">
            <v>1</v>
          </cell>
          <cell r="AP280" t="str">
            <v>내선전공</v>
          </cell>
          <cell r="AQ280">
            <v>0.3</v>
          </cell>
          <cell r="BB280" t="str">
            <v>전 7-16</v>
          </cell>
        </row>
        <row r="281">
          <cell r="A281">
            <v>260</v>
          </cell>
          <cell r="B281" t="str">
            <v>등기구</v>
          </cell>
          <cell r="C281" t="str">
            <v>IL 60W 직부</v>
          </cell>
          <cell r="D281">
            <v>1</v>
          </cell>
          <cell r="E281" t="str">
            <v>EA</v>
          </cell>
          <cell r="F281">
            <v>50</v>
          </cell>
          <cell r="G281">
            <v>24104</v>
          </cell>
          <cell r="I281">
            <v>8645</v>
          </cell>
          <cell r="J281">
            <v>15200</v>
          </cell>
          <cell r="K281">
            <v>15200</v>
          </cell>
          <cell r="M281">
            <v>259</v>
          </cell>
          <cell r="AM281">
            <v>1</v>
          </cell>
          <cell r="AN281">
            <v>0.18</v>
          </cell>
          <cell r="AO281">
            <v>1</v>
          </cell>
          <cell r="AP281" t="str">
            <v>내선전공</v>
          </cell>
          <cell r="AQ281">
            <v>0.18</v>
          </cell>
          <cell r="BB281" t="str">
            <v>전 7-16</v>
          </cell>
        </row>
        <row r="282">
          <cell r="A282">
            <v>261</v>
          </cell>
          <cell r="B282" t="str">
            <v>등기구</v>
          </cell>
          <cell r="C282" t="str">
            <v>IL 100W 직부</v>
          </cell>
          <cell r="D282">
            <v>1</v>
          </cell>
          <cell r="E282" t="str">
            <v>EA</v>
          </cell>
          <cell r="F282">
            <v>50</v>
          </cell>
          <cell r="G282">
            <v>30198</v>
          </cell>
          <cell r="I282">
            <v>9125</v>
          </cell>
          <cell r="J282">
            <v>20800</v>
          </cell>
          <cell r="K282">
            <v>20800</v>
          </cell>
          <cell r="M282">
            <v>273</v>
          </cell>
          <cell r="AM282">
            <v>1</v>
          </cell>
          <cell r="AN282">
            <v>0.19</v>
          </cell>
          <cell r="AO282">
            <v>1</v>
          </cell>
          <cell r="AP282" t="str">
            <v>내선전공</v>
          </cell>
          <cell r="AQ282">
            <v>0.19</v>
          </cell>
          <cell r="BB282" t="str">
            <v>전 7-16</v>
          </cell>
        </row>
        <row r="283">
          <cell r="A283">
            <v>262</v>
          </cell>
          <cell r="B283" t="str">
            <v>등기구</v>
          </cell>
          <cell r="C283" t="str">
            <v>IL 100W 벽부</v>
          </cell>
          <cell r="D283">
            <v>1</v>
          </cell>
          <cell r="E283" t="str">
            <v>EA</v>
          </cell>
          <cell r="F283">
            <v>50</v>
          </cell>
          <cell r="G283">
            <v>22998</v>
          </cell>
          <cell r="I283">
            <v>9125</v>
          </cell>
          <cell r="J283">
            <v>13600</v>
          </cell>
          <cell r="K283">
            <v>13600</v>
          </cell>
          <cell r="M283">
            <v>273</v>
          </cell>
          <cell r="AM283">
            <v>1</v>
          </cell>
          <cell r="AN283">
            <v>0.19</v>
          </cell>
          <cell r="AO283">
            <v>1</v>
          </cell>
          <cell r="AP283" t="str">
            <v>내선전공</v>
          </cell>
          <cell r="AQ283">
            <v>0.19</v>
          </cell>
          <cell r="BB283" t="str">
            <v>전 7-16</v>
          </cell>
        </row>
        <row r="284">
          <cell r="A284">
            <v>263</v>
          </cell>
          <cell r="B284" t="str">
            <v>등기구</v>
          </cell>
          <cell r="C284" t="str">
            <v xml:space="preserve">E </v>
          </cell>
          <cell r="D284">
            <v>1</v>
          </cell>
          <cell r="E284" t="str">
            <v>EA</v>
          </cell>
          <cell r="F284">
            <v>50</v>
          </cell>
          <cell r="G284">
            <v>28918</v>
          </cell>
          <cell r="I284">
            <v>11766</v>
          </cell>
          <cell r="J284">
            <v>16800</v>
          </cell>
          <cell r="K284">
            <v>16800</v>
          </cell>
          <cell r="M284">
            <v>352</v>
          </cell>
          <cell r="AM284">
            <v>1</v>
          </cell>
          <cell r="AN284">
            <v>0.245</v>
          </cell>
          <cell r="AO284">
            <v>1</v>
          </cell>
          <cell r="AP284" t="str">
            <v>내선전공</v>
          </cell>
          <cell r="AQ284">
            <v>0.245</v>
          </cell>
          <cell r="BB284" t="str">
            <v>전 7-16</v>
          </cell>
        </row>
        <row r="285">
          <cell r="A285">
            <v>264</v>
          </cell>
          <cell r="B285" t="str">
            <v>등기구</v>
          </cell>
          <cell r="C285" t="str">
            <v>E 1</v>
          </cell>
          <cell r="D285">
            <v>1</v>
          </cell>
          <cell r="E285" t="str">
            <v>EA</v>
          </cell>
          <cell r="F285">
            <v>50</v>
          </cell>
          <cell r="G285">
            <v>23245</v>
          </cell>
          <cell r="I285">
            <v>9365</v>
          </cell>
          <cell r="J285">
            <v>13600</v>
          </cell>
          <cell r="K285">
            <v>13600</v>
          </cell>
          <cell r="M285">
            <v>280</v>
          </cell>
          <cell r="AM285">
            <v>1</v>
          </cell>
          <cell r="AN285">
            <v>0.19500000000000001</v>
          </cell>
          <cell r="AO285">
            <v>1</v>
          </cell>
          <cell r="AP285" t="str">
            <v>내선전공</v>
          </cell>
          <cell r="AQ285">
            <v>0.19500000000000001</v>
          </cell>
          <cell r="BB285" t="str">
            <v>전 7-16</v>
          </cell>
        </row>
        <row r="286">
          <cell r="A286">
            <v>265</v>
          </cell>
          <cell r="B286" t="str">
            <v>등기구</v>
          </cell>
          <cell r="C286" t="str">
            <v xml:space="preserve">F </v>
          </cell>
          <cell r="D286">
            <v>1</v>
          </cell>
          <cell r="E286" t="str">
            <v>EA</v>
          </cell>
          <cell r="F286">
            <v>50</v>
          </cell>
          <cell r="G286">
            <v>12104</v>
          </cell>
          <cell r="I286">
            <v>8645</v>
          </cell>
          <cell r="J286">
            <v>3200</v>
          </cell>
          <cell r="K286">
            <v>3200</v>
          </cell>
          <cell r="M286">
            <v>259</v>
          </cell>
          <cell r="AM286">
            <v>1</v>
          </cell>
          <cell r="AN286">
            <v>0.18</v>
          </cell>
          <cell r="AO286">
            <v>1</v>
          </cell>
          <cell r="AP286" t="str">
            <v>내선전공</v>
          </cell>
          <cell r="AQ286">
            <v>0.18</v>
          </cell>
          <cell r="BB286" t="str">
            <v>전 7-15</v>
          </cell>
        </row>
        <row r="287">
          <cell r="A287">
            <v>266</v>
          </cell>
          <cell r="B287" t="str">
            <v>등기구</v>
          </cell>
          <cell r="C287" t="str">
            <v xml:space="preserve">G </v>
          </cell>
          <cell r="D287">
            <v>1</v>
          </cell>
          <cell r="E287" t="str">
            <v>EA</v>
          </cell>
          <cell r="F287">
            <v>50</v>
          </cell>
          <cell r="G287">
            <v>62614</v>
          </cell>
          <cell r="I287">
            <v>25839</v>
          </cell>
          <cell r="J287">
            <v>36000</v>
          </cell>
          <cell r="K287">
            <v>36000</v>
          </cell>
          <cell r="M287">
            <v>775</v>
          </cell>
          <cell r="AM287">
            <v>1</v>
          </cell>
          <cell r="AN287">
            <v>0.53800000000000003</v>
          </cell>
          <cell r="AO287">
            <v>1</v>
          </cell>
          <cell r="AP287" t="str">
            <v>내선전공</v>
          </cell>
          <cell r="AQ287">
            <v>0.53800000000000003</v>
          </cell>
          <cell r="BB287" t="str">
            <v>전 7-16</v>
          </cell>
        </row>
        <row r="288">
          <cell r="A288">
            <v>267</v>
          </cell>
          <cell r="B288" t="str">
            <v>등기구</v>
          </cell>
          <cell r="C288" t="str">
            <v xml:space="preserve">H </v>
          </cell>
          <cell r="D288">
            <v>1</v>
          </cell>
          <cell r="E288" t="str">
            <v>EA</v>
          </cell>
          <cell r="F288">
            <v>50</v>
          </cell>
          <cell r="G288">
            <v>23608</v>
          </cell>
          <cell r="I288">
            <v>8164</v>
          </cell>
          <cell r="J288">
            <v>15200</v>
          </cell>
          <cell r="K288">
            <v>15200</v>
          </cell>
          <cell r="M288">
            <v>244</v>
          </cell>
          <cell r="AM288">
            <v>1</v>
          </cell>
          <cell r="AN288">
            <v>0.17</v>
          </cell>
          <cell r="AO288">
            <v>1</v>
          </cell>
          <cell r="AP288" t="str">
            <v>내선전공</v>
          </cell>
          <cell r="AQ288">
            <v>0.17</v>
          </cell>
          <cell r="BB288" t="str">
            <v>전 7-15</v>
          </cell>
        </row>
        <row r="289">
          <cell r="A289">
            <v>268</v>
          </cell>
          <cell r="B289" t="str">
            <v>등기구</v>
          </cell>
          <cell r="C289" t="str">
            <v xml:space="preserve">I </v>
          </cell>
          <cell r="D289">
            <v>1</v>
          </cell>
          <cell r="E289" t="str">
            <v>EA</v>
          </cell>
          <cell r="F289">
            <v>50</v>
          </cell>
          <cell r="G289">
            <v>13015</v>
          </cell>
          <cell r="I289">
            <v>7588</v>
          </cell>
          <cell r="J289">
            <v>5200</v>
          </cell>
          <cell r="K289">
            <v>5200</v>
          </cell>
          <cell r="M289">
            <v>227</v>
          </cell>
          <cell r="AM289">
            <v>1</v>
          </cell>
          <cell r="AN289">
            <v>0.158</v>
          </cell>
          <cell r="AO289">
            <v>1</v>
          </cell>
          <cell r="AP289" t="str">
            <v>내선전공</v>
          </cell>
          <cell r="AQ289">
            <v>0.158</v>
          </cell>
          <cell r="BB289" t="str">
            <v>전 7-15</v>
          </cell>
        </row>
        <row r="290">
          <cell r="A290">
            <v>269</v>
          </cell>
          <cell r="B290" t="str">
            <v>등기구</v>
          </cell>
          <cell r="C290" t="str">
            <v>J 1</v>
          </cell>
          <cell r="D290">
            <v>1</v>
          </cell>
          <cell r="E290" t="str">
            <v>EA</v>
          </cell>
          <cell r="F290">
            <v>50</v>
          </cell>
          <cell r="G290">
            <v>32118</v>
          </cell>
          <cell r="I290">
            <v>11766</v>
          </cell>
          <cell r="J290">
            <v>20000</v>
          </cell>
          <cell r="K290">
            <v>20000</v>
          </cell>
          <cell r="M290">
            <v>352</v>
          </cell>
          <cell r="AM290">
            <v>1</v>
          </cell>
          <cell r="AN290">
            <v>0.245</v>
          </cell>
          <cell r="AO290">
            <v>1</v>
          </cell>
          <cell r="AP290" t="str">
            <v>내선전공</v>
          </cell>
          <cell r="AQ290">
            <v>0.245</v>
          </cell>
          <cell r="BB290" t="str">
            <v>전 7-15</v>
          </cell>
        </row>
        <row r="291">
          <cell r="A291">
            <v>270</v>
          </cell>
          <cell r="B291" t="str">
            <v>등기구</v>
          </cell>
          <cell r="C291" t="str">
            <v xml:space="preserve">K </v>
          </cell>
          <cell r="D291">
            <v>1</v>
          </cell>
          <cell r="E291" t="str">
            <v>EA</v>
          </cell>
          <cell r="F291">
            <v>50</v>
          </cell>
          <cell r="G291">
            <v>61638</v>
          </cell>
          <cell r="I291">
            <v>32659</v>
          </cell>
          <cell r="J291">
            <v>28000</v>
          </cell>
          <cell r="K291">
            <v>28000</v>
          </cell>
          <cell r="M291">
            <v>979</v>
          </cell>
          <cell r="AM291">
            <v>1</v>
          </cell>
          <cell r="AN291">
            <v>0.34</v>
          </cell>
          <cell r="AO291">
            <v>2</v>
          </cell>
          <cell r="AP291" t="str">
            <v>내선전공</v>
          </cell>
          <cell r="AQ291">
            <v>0.34</v>
          </cell>
          <cell r="BB291" t="str">
            <v>전 7-15</v>
          </cell>
        </row>
        <row r="292">
          <cell r="A292">
            <v>271</v>
          </cell>
          <cell r="B292" t="str">
            <v>등기구</v>
          </cell>
          <cell r="C292" t="str">
            <v xml:space="preserve">L </v>
          </cell>
          <cell r="D292">
            <v>1</v>
          </cell>
          <cell r="E292" t="str">
            <v>EA</v>
          </cell>
          <cell r="F292">
            <v>50</v>
          </cell>
          <cell r="G292">
            <v>132719</v>
          </cell>
          <cell r="I292">
            <v>70601</v>
          </cell>
          <cell r="J292">
            <v>60000</v>
          </cell>
          <cell r="K292">
            <v>60000</v>
          </cell>
          <cell r="M292">
            <v>2118</v>
          </cell>
          <cell r="AM292">
            <v>1</v>
          </cell>
          <cell r="AN292">
            <v>1.47</v>
          </cell>
          <cell r="AO292">
            <v>1</v>
          </cell>
          <cell r="AP292" t="str">
            <v>내선전공</v>
          </cell>
          <cell r="AQ292">
            <v>1.47</v>
          </cell>
          <cell r="BB292" t="str">
            <v>전 7-17</v>
          </cell>
        </row>
        <row r="293">
          <cell r="A293">
            <v>272</v>
          </cell>
          <cell r="B293" t="str">
            <v>등기구</v>
          </cell>
          <cell r="C293" t="str">
            <v>L 1</v>
          </cell>
          <cell r="D293">
            <v>1</v>
          </cell>
          <cell r="E293" t="str">
            <v>EA</v>
          </cell>
          <cell r="F293">
            <v>50</v>
          </cell>
          <cell r="G293">
            <v>137403</v>
          </cell>
          <cell r="I293">
            <v>72042</v>
          </cell>
          <cell r="J293">
            <v>63200</v>
          </cell>
          <cell r="K293">
            <v>63200</v>
          </cell>
          <cell r="M293">
            <v>2161</v>
          </cell>
          <cell r="AM293">
            <v>1</v>
          </cell>
          <cell r="AN293">
            <v>1.5</v>
          </cell>
          <cell r="AO293">
            <v>1</v>
          </cell>
          <cell r="AP293" t="str">
            <v>내선전공</v>
          </cell>
          <cell r="AQ293">
            <v>1.5</v>
          </cell>
          <cell r="BB293" t="str">
            <v>전 7-17</v>
          </cell>
        </row>
        <row r="294">
          <cell r="A294">
            <v>273</v>
          </cell>
          <cell r="B294" t="str">
            <v>등기구</v>
          </cell>
          <cell r="C294" t="str">
            <v xml:space="preserve">M </v>
          </cell>
          <cell r="D294">
            <v>1</v>
          </cell>
          <cell r="E294" t="str">
            <v>EA</v>
          </cell>
          <cell r="F294">
            <v>50</v>
          </cell>
          <cell r="G294">
            <v>64118</v>
          </cell>
          <cell r="I294">
            <v>11766</v>
          </cell>
          <cell r="J294">
            <v>52000</v>
          </cell>
          <cell r="K294">
            <v>52000</v>
          </cell>
          <cell r="M294">
            <v>352</v>
          </cell>
          <cell r="AM294">
            <v>1</v>
          </cell>
          <cell r="AN294">
            <v>0.245</v>
          </cell>
          <cell r="AO294">
            <v>1</v>
          </cell>
          <cell r="AP294" t="str">
            <v>내선전공</v>
          </cell>
          <cell r="AQ294">
            <v>0.245</v>
          </cell>
          <cell r="BB294" t="str">
            <v>전 7-16</v>
          </cell>
        </row>
        <row r="295">
          <cell r="A295">
            <v>274</v>
          </cell>
          <cell r="B295" t="str">
            <v>등기구</v>
          </cell>
          <cell r="C295" t="str">
            <v xml:space="preserve">N </v>
          </cell>
          <cell r="D295">
            <v>1</v>
          </cell>
          <cell r="E295" t="str">
            <v>EA</v>
          </cell>
          <cell r="F295">
            <v>50</v>
          </cell>
          <cell r="G295">
            <v>28904</v>
          </cell>
          <cell r="I295">
            <v>8645</v>
          </cell>
          <cell r="J295">
            <v>20000</v>
          </cell>
          <cell r="K295">
            <v>20000</v>
          </cell>
          <cell r="M295">
            <v>259</v>
          </cell>
          <cell r="AM295">
            <v>1</v>
          </cell>
          <cell r="AN295">
            <v>0.18</v>
          </cell>
          <cell r="AO295">
            <v>1</v>
          </cell>
          <cell r="AP295" t="str">
            <v>내선전공</v>
          </cell>
          <cell r="AQ295">
            <v>0.18</v>
          </cell>
          <cell r="BB295" t="str">
            <v>전 7-15</v>
          </cell>
        </row>
        <row r="296">
          <cell r="A296">
            <v>275</v>
          </cell>
          <cell r="B296" t="str">
            <v>등기구</v>
          </cell>
          <cell r="C296" t="str">
            <v xml:space="preserve">MH 175W </v>
          </cell>
          <cell r="D296">
            <v>1</v>
          </cell>
          <cell r="E296" t="str">
            <v>EA</v>
          </cell>
          <cell r="F296">
            <v>50</v>
          </cell>
          <cell r="G296">
            <v>55787</v>
          </cell>
          <cell r="I296">
            <v>19211</v>
          </cell>
          <cell r="J296">
            <v>36000</v>
          </cell>
          <cell r="K296">
            <v>36000</v>
          </cell>
          <cell r="M296">
            <v>576</v>
          </cell>
          <cell r="AM296">
            <v>1</v>
          </cell>
          <cell r="AN296">
            <v>0.4</v>
          </cell>
          <cell r="AO296">
            <v>1</v>
          </cell>
          <cell r="AP296" t="str">
            <v>내선전공</v>
          </cell>
          <cell r="AQ296">
            <v>0.4</v>
          </cell>
          <cell r="BB296" t="str">
            <v>전 7-17</v>
          </cell>
        </row>
        <row r="297">
          <cell r="A297">
            <v>276</v>
          </cell>
          <cell r="B297" t="str">
            <v>등기구</v>
          </cell>
          <cell r="C297" t="str">
            <v xml:space="preserve">P </v>
          </cell>
          <cell r="D297">
            <v>1</v>
          </cell>
          <cell r="E297" t="str">
            <v>EA</v>
          </cell>
          <cell r="F297">
            <v>50</v>
          </cell>
          <cell r="G297">
            <v>567753</v>
          </cell>
          <cell r="I297">
            <v>248304</v>
          </cell>
          <cell r="J297">
            <v>312000</v>
          </cell>
          <cell r="K297">
            <v>312000</v>
          </cell>
          <cell r="M297">
            <v>7449</v>
          </cell>
          <cell r="AM297">
            <v>1</v>
          </cell>
          <cell r="AN297">
            <v>5.17</v>
          </cell>
          <cell r="AO297">
            <v>1</v>
          </cell>
          <cell r="AP297" t="str">
            <v>내선전공</v>
          </cell>
          <cell r="AQ297">
            <v>5.17</v>
          </cell>
          <cell r="BB297" t="str">
            <v>전 7-17</v>
          </cell>
        </row>
        <row r="298">
          <cell r="A298">
            <v>277</v>
          </cell>
          <cell r="B298" t="str">
            <v>스피커</v>
          </cell>
          <cell r="C298" t="str">
            <v xml:space="preserve">천정 3W </v>
          </cell>
          <cell r="D298">
            <v>1</v>
          </cell>
          <cell r="E298" t="str">
            <v>EA</v>
          </cell>
          <cell r="F298">
            <v>50</v>
          </cell>
          <cell r="G298">
            <v>41642</v>
          </cell>
          <cell r="I298">
            <v>28002</v>
          </cell>
          <cell r="J298">
            <v>12800</v>
          </cell>
          <cell r="K298">
            <v>12800</v>
          </cell>
          <cell r="M298">
            <v>840</v>
          </cell>
          <cell r="AM298">
            <v>1</v>
          </cell>
          <cell r="AN298">
            <v>0.45</v>
          </cell>
          <cell r="AO298">
            <v>1</v>
          </cell>
          <cell r="AP298" t="str">
            <v>통신내선공</v>
          </cell>
          <cell r="AQ298">
            <v>0.45</v>
          </cell>
          <cell r="BB298" t="str">
            <v>통 3-29</v>
          </cell>
        </row>
        <row r="299">
          <cell r="A299">
            <v>278</v>
          </cell>
          <cell r="B299" t="str">
            <v>스피커</v>
          </cell>
          <cell r="C299" t="str">
            <v xml:space="preserve">벽부 3W </v>
          </cell>
          <cell r="D299">
            <v>1</v>
          </cell>
          <cell r="E299" t="str">
            <v>EA</v>
          </cell>
          <cell r="F299">
            <v>50</v>
          </cell>
          <cell r="G299">
            <v>41642</v>
          </cell>
          <cell r="I299">
            <v>28002</v>
          </cell>
          <cell r="J299">
            <v>12800</v>
          </cell>
          <cell r="K299">
            <v>12800</v>
          </cell>
          <cell r="M299">
            <v>840</v>
          </cell>
          <cell r="AM299">
            <v>1</v>
          </cell>
          <cell r="AN299">
            <v>0.45</v>
          </cell>
          <cell r="AO299">
            <v>1</v>
          </cell>
          <cell r="AP299" t="str">
            <v>통신내선공</v>
          </cell>
          <cell r="AQ299">
            <v>0.45</v>
          </cell>
          <cell r="BB299" t="str">
            <v>통 3-29</v>
          </cell>
        </row>
        <row r="300">
          <cell r="A300">
            <v>279</v>
          </cell>
          <cell r="B300" t="str">
            <v>스피커</v>
          </cell>
          <cell r="C300" t="str">
            <v xml:space="preserve">컬럼 10W </v>
          </cell>
          <cell r="D300">
            <v>1</v>
          </cell>
          <cell r="E300" t="str">
            <v>EA</v>
          </cell>
          <cell r="F300">
            <v>50</v>
          </cell>
          <cell r="G300">
            <v>62456</v>
          </cell>
          <cell r="I300">
            <v>37336</v>
          </cell>
          <cell r="J300">
            <v>24000</v>
          </cell>
          <cell r="K300">
            <v>24000</v>
          </cell>
          <cell r="M300">
            <v>1120</v>
          </cell>
          <cell r="AM300">
            <v>1</v>
          </cell>
          <cell r="AN300">
            <v>0.6</v>
          </cell>
          <cell r="AO300">
            <v>1</v>
          </cell>
          <cell r="AP300" t="str">
            <v>통신내선공</v>
          </cell>
          <cell r="AQ300">
            <v>0.6</v>
          </cell>
          <cell r="BB300" t="str">
            <v>통 3-29</v>
          </cell>
        </row>
        <row r="301">
          <cell r="A301">
            <v>280</v>
          </cell>
          <cell r="B301" t="str">
            <v>스피커</v>
          </cell>
          <cell r="C301" t="str">
            <v xml:space="preserve">컬럼 20W </v>
          </cell>
          <cell r="D301">
            <v>1</v>
          </cell>
          <cell r="E301" t="str">
            <v>EA</v>
          </cell>
          <cell r="F301">
            <v>50</v>
          </cell>
          <cell r="G301">
            <v>98494</v>
          </cell>
          <cell r="I301">
            <v>62228</v>
          </cell>
          <cell r="J301">
            <v>34400</v>
          </cell>
          <cell r="K301">
            <v>34400</v>
          </cell>
          <cell r="M301">
            <v>1866</v>
          </cell>
          <cell r="AM301">
            <v>1</v>
          </cell>
          <cell r="AN301">
            <v>1</v>
          </cell>
          <cell r="AO301">
            <v>1</v>
          </cell>
          <cell r="AP301" t="str">
            <v>통신내선공</v>
          </cell>
          <cell r="AQ301">
            <v>1</v>
          </cell>
          <cell r="BB301" t="str">
            <v>통 3-29</v>
          </cell>
        </row>
        <row r="302">
          <cell r="A302">
            <v>281</v>
          </cell>
          <cell r="B302" t="str">
            <v>스피커</v>
          </cell>
          <cell r="C302" t="str">
            <v xml:space="preserve">컬럼 40W </v>
          </cell>
          <cell r="D302">
            <v>1</v>
          </cell>
          <cell r="E302" t="str">
            <v>EA</v>
          </cell>
          <cell r="F302">
            <v>50</v>
          </cell>
          <cell r="G302">
            <v>114494</v>
          </cell>
          <cell r="I302">
            <v>62228</v>
          </cell>
          <cell r="J302">
            <v>50400</v>
          </cell>
          <cell r="K302">
            <v>50400</v>
          </cell>
          <cell r="M302">
            <v>1866</v>
          </cell>
          <cell r="AM302">
            <v>1</v>
          </cell>
          <cell r="AN302">
            <v>1</v>
          </cell>
          <cell r="AO302">
            <v>1</v>
          </cell>
          <cell r="AP302" t="str">
            <v>통신내선공</v>
          </cell>
          <cell r="AQ302">
            <v>1</v>
          </cell>
          <cell r="BB302" t="str">
            <v>통 3-29</v>
          </cell>
        </row>
        <row r="303">
          <cell r="A303">
            <v>282</v>
          </cell>
          <cell r="B303" t="str">
            <v>전화 단자함 (연강)</v>
          </cell>
          <cell r="C303" t="str">
            <v>중간 10P</v>
          </cell>
          <cell r="D303">
            <v>1</v>
          </cell>
          <cell r="E303" t="str">
            <v>EA</v>
          </cell>
          <cell r="F303">
            <v>50</v>
          </cell>
          <cell r="G303">
            <v>65202</v>
          </cell>
          <cell r="I303">
            <v>54760</v>
          </cell>
          <cell r="J303">
            <v>8800</v>
          </cell>
          <cell r="K303">
            <v>8800</v>
          </cell>
          <cell r="M303">
            <v>1642</v>
          </cell>
          <cell r="AM303">
            <v>2</v>
          </cell>
          <cell r="AN303">
            <v>1</v>
          </cell>
          <cell r="AO303">
            <v>1</v>
          </cell>
          <cell r="AP303" t="str">
            <v>보통인부</v>
          </cell>
          <cell r="AQ303">
            <v>0.45</v>
          </cell>
          <cell r="AR303" t="str">
            <v>통신케이블공</v>
          </cell>
          <cell r="AS303">
            <v>0.55000000000000004</v>
          </cell>
          <cell r="BB303" t="str">
            <v>통 3-30</v>
          </cell>
        </row>
        <row r="304">
          <cell r="A304">
            <v>283</v>
          </cell>
          <cell r="B304" t="str">
            <v>전화 단자함 (연강)</v>
          </cell>
          <cell r="C304" t="str">
            <v>중간 20P</v>
          </cell>
          <cell r="D304">
            <v>1</v>
          </cell>
          <cell r="E304" t="str">
            <v>EA</v>
          </cell>
          <cell r="F304">
            <v>50</v>
          </cell>
          <cell r="G304">
            <v>74373</v>
          </cell>
          <cell r="I304">
            <v>62110</v>
          </cell>
          <cell r="J304">
            <v>10400</v>
          </cell>
          <cell r="K304">
            <v>10400</v>
          </cell>
          <cell r="M304">
            <v>1863</v>
          </cell>
          <cell r="AM304">
            <v>2</v>
          </cell>
          <cell r="AN304">
            <v>1.1000000000000001</v>
          </cell>
          <cell r="AO304">
            <v>1</v>
          </cell>
          <cell r="AP304" t="str">
            <v>보통인부</v>
          </cell>
          <cell r="AQ304">
            <v>0.45</v>
          </cell>
          <cell r="AR304" t="str">
            <v>통신케이블공</v>
          </cell>
          <cell r="AS304">
            <v>0.65</v>
          </cell>
          <cell r="BB304" t="str">
            <v>통 3-30</v>
          </cell>
        </row>
        <row r="305">
          <cell r="A305">
            <v>284</v>
          </cell>
          <cell r="B305" t="str">
            <v>전화 단자함 (연강)</v>
          </cell>
          <cell r="C305" t="str">
            <v>중간 30P</v>
          </cell>
          <cell r="D305">
            <v>1</v>
          </cell>
          <cell r="E305" t="str">
            <v>EA</v>
          </cell>
          <cell r="F305">
            <v>50</v>
          </cell>
          <cell r="G305">
            <v>77493</v>
          </cell>
          <cell r="I305">
            <v>62110</v>
          </cell>
          <cell r="J305">
            <v>13520</v>
          </cell>
          <cell r="K305">
            <v>13520</v>
          </cell>
          <cell r="M305">
            <v>1863</v>
          </cell>
          <cell r="AM305">
            <v>2</v>
          </cell>
          <cell r="AN305">
            <v>1.1000000000000001</v>
          </cell>
          <cell r="AO305">
            <v>1</v>
          </cell>
          <cell r="AP305" t="str">
            <v>보통인부</v>
          </cell>
          <cell r="AQ305">
            <v>0.45</v>
          </cell>
          <cell r="AR305" t="str">
            <v>통신케이블공</v>
          </cell>
          <cell r="AS305">
            <v>0.65</v>
          </cell>
          <cell r="BB305" t="str">
            <v>통 3-30</v>
          </cell>
        </row>
        <row r="306">
          <cell r="A306">
            <v>285</v>
          </cell>
          <cell r="B306" t="str">
            <v>전화 단자함 (연강)</v>
          </cell>
          <cell r="C306" t="str">
            <v>중간 40P</v>
          </cell>
          <cell r="D306">
            <v>1</v>
          </cell>
          <cell r="E306" t="str">
            <v>EA</v>
          </cell>
          <cell r="F306">
            <v>50</v>
          </cell>
          <cell r="G306">
            <v>77173</v>
          </cell>
          <cell r="I306">
            <v>62110</v>
          </cell>
          <cell r="J306">
            <v>13200</v>
          </cell>
          <cell r="K306">
            <v>13200</v>
          </cell>
          <cell r="M306">
            <v>1863</v>
          </cell>
          <cell r="AM306">
            <v>2</v>
          </cell>
          <cell r="AN306">
            <v>1.1000000000000001</v>
          </cell>
          <cell r="AO306">
            <v>1</v>
          </cell>
          <cell r="AP306" t="str">
            <v>보통인부</v>
          </cell>
          <cell r="AQ306">
            <v>0.45</v>
          </cell>
          <cell r="AR306" t="str">
            <v>통신케이블공</v>
          </cell>
          <cell r="AS306">
            <v>0.65</v>
          </cell>
          <cell r="BB306" t="str">
            <v>통 3-30</v>
          </cell>
        </row>
        <row r="307">
          <cell r="A307">
            <v>286</v>
          </cell>
          <cell r="B307" t="str">
            <v>전화 단자함 (연강)</v>
          </cell>
          <cell r="C307" t="str">
            <v>중간 50P</v>
          </cell>
          <cell r="D307">
            <v>1</v>
          </cell>
          <cell r="E307" t="str">
            <v>EA</v>
          </cell>
          <cell r="F307">
            <v>50</v>
          </cell>
          <cell r="G307">
            <v>81573</v>
          </cell>
          <cell r="I307">
            <v>62110</v>
          </cell>
          <cell r="J307">
            <v>17600</v>
          </cell>
          <cell r="K307">
            <v>17600</v>
          </cell>
          <cell r="M307">
            <v>1863</v>
          </cell>
          <cell r="AM307">
            <v>2</v>
          </cell>
          <cell r="AN307">
            <v>1.1000000000000001</v>
          </cell>
          <cell r="AO307">
            <v>1</v>
          </cell>
          <cell r="AP307" t="str">
            <v>보통인부</v>
          </cell>
          <cell r="AQ307">
            <v>0.45</v>
          </cell>
          <cell r="AR307" t="str">
            <v>통신케이블공</v>
          </cell>
          <cell r="AS307">
            <v>0.65</v>
          </cell>
          <cell r="BB307" t="str">
            <v>통 3-30</v>
          </cell>
        </row>
        <row r="308">
          <cell r="A308">
            <v>287</v>
          </cell>
          <cell r="B308" t="str">
            <v>전화 단자함 (연강)</v>
          </cell>
          <cell r="C308" t="str">
            <v>중간 60P</v>
          </cell>
          <cell r="D308">
            <v>1</v>
          </cell>
          <cell r="E308" t="str">
            <v>EA</v>
          </cell>
          <cell r="F308">
            <v>50</v>
          </cell>
          <cell r="G308">
            <v>81573</v>
          </cell>
          <cell r="I308">
            <v>62110</v>
          </cell>
          <cell r="J308">
            <v>17600</v>
          </cell>
          <cell r="K308">
            <v>17600</v>
          </cell>
          <cell r="M308">
            <v>1863</v>
          </cell>
          <cell r="AM308">
            <v>2</v>
          </cell>
          <cell r="AN308">
            <v>1.1000000000000001</v>
          </cell>
          <cell r="AO308">
            <v>1</v>
          </cell>
          <cell r="AP308" t="str">
            <v>보통인부</v>
          </cell>
          <cell r="AQ308">
            <v>0.45</v>
          </cell>
          <cell r="AR308" t="str">
            <v>통신케이블공</v>
          </cell>
          <cell r="AS308">
            <v>0.65</v>
          </cell>
          <cell r="BB308" t="str">
            <v>통 3-30</v>
          </cell>
        </row>
        <row r="309">
          <cell r="A309">
            <v>288</v>
          </cell>
          <cell r="B309" t="str">
            <v>전화 단자함 (연강)</v>
          </cell>
          <cell r="C309" t="str">
            <v>국선 10+10</v>
          </cell>
          <cell r="D309">
            <v>1</v>
          </cell>
          <cell r="E309" t="str">
            <v>EA</v>
          </cell>
          <cell r="F309">
            <v>50</v>
          </cell>
          <cell r="G309">
            <v>85413</v>
          </cell>
          <cell r="I309">
            <v>62110</v>
          </cell>
          <cell r="J309">
            <v>21440</v>
          </cell>
          <cell r="K309">
            <v>21440</v>
          </cell>
          <cell r="M309">
            <v>1863</v>
          </cell>
          <cell r="AM309">
            <v>2</v>
          </cell>
          <cell r="AN309">
            <v>1.1000000000000001</v>
          </cell>
          <cell r="AO309">
            <v>1</v>
          </cell>
          <cell r="AP309" t="str">
            <v>보통인부</v>
          </cell>
          <cell r="AQ309">
            <v>0.45</v>
          </cell>
          <cell r="AR309" t="str">
            <v>통신케이블공</v>
          </cell>
          <cell r="AS309">
            <v>0.65</v>
          </cell>
          <cell r="BB309" t="str">
            <v>통 3-30</v>
          </cell>
        </row>
        <row r="310">
          <cell r="A310">
            <v>289</v>
          </cell>
          <cell r="B310" t="str">
            <v>전화 단자함 (연강)</v>
          </cell>
          <cell r="C310" t="str">
            <v>국선 30+80</v>
          </cell>
          <cell r="D310">
            <v>1</v>
          </cell>
          <cell r="E310" t="str">
            <v>EA</v>
          </cell>
          <cell r="F310">
            <v>50</v>
          </cell>
          <cell r="G310">
            <v>171167</v>
          </cell>
          <cell r="I310">
            <v>74532</v>
          </cell>
          <cell r="J310">
            <v>94400</v>
          </cell>
          <cell r="K310">
            <v>94400</v>
          </cell>
          <cell r="M310">
            <v>2235</v>
          </cell>
          <cell r="AM310">
            <v>2</v>
          </cell>
          <cell r="AN310">
            <v>1.32</v>
          </cell>
          <cell r="AO310">
            <v>1</v>
          </cell>
          <cell r="AP310" t="str">
            <v>보통인부</v>
          </cell>
          <cell r="AQ310">
            <v>0.54</v>
          </cell>
          <cell r="AR310" t="str">
            <v>통신케이블공</v>
          </cell>
          <cell r="AS310">
            <v>0.78</v>
          </cell>
          <cell r="BB310" t="str">
            <v>통 3-30</v>
          </cell>
        </row>
        <row r="311">
          <cell r="A311">
            <v>290</v>
          </cell>
          <cell r="B311" t="str">
            <v>전화 단자함 (연강)</v>
          </cell>
          <cell r="C311" t="str">
            <v>국선 50+100</v>
          </cell>
          <cell r="D311">
            <v>1</v>
          </cell>
          <cell r="E311" t="str">
            <v>EA</v>
          </cell>
          <cell r="F311">
            <v>50</v>
          </cell>
          <cell r="G311">
            <v>171167</v>
          </cell>
          <cell r="I311">
            <v>74532</v>
          </cell>
          <cell r="J311">
            <v>94400</v>
          </cell>
          <cell r="K311">
            <v>94400</v>
          </cell>
          <cell r="M311">
            <v>2235</v>
          </cell>
          <cell r="AM311">
            <v>2</v>
          </cell>
          <cell r="AN311">
            <v>1.32</v>
          </cell>
          <cell r="AO311">
            <v>1</v>
          </cell>
          <cell r="AP311" t="str">
            <v>보통인부</v>
          </cell>
          <cell r="AQ311">
            <v>0.54</v>
          </cell>
          <cell r="AR311" t="str">
            <v>통신케이블공</v>
          </cell>
          <cell r="AS311">
            <v>0.78</v>
          </cell>
          <cell r="BB311" t="str">
            <v>통 3-30</v>
          </cell>
        </row>
        <row r="312">
          <cell r="A312">
            <v>291</v>
          </cell>
          <cell r="B312" t="str">
            <v>스피커 단자반</v>
          </cell>
          <cell r="C312" t="str">
            <v xml:space="preserve">10P </v>
          </cell>
          <cell r="D312">
            <v>1</v>
          </cell>
          <cell r="E312" t="str">
            <v>EA</v>
          </cell>
          <cell r="F312">
            <v>50</v>
          </cell>
          <cell r="G312">
            <v>65202</v>
          </cell>
          <cell r="I312">
            <v>54760</v>
          </cell>
          <cell r="J312">
            <v>8800</v>
          </cell>
          <cell r="K312">
            <v>8800</v>
          </cell>
          <cell r="M312">
            <v>1642</v>
          </cell>
          <cell r="AM312">
            <v>2</v>
          </cell>
          <cell r="AN312">
            <v>1</v>
          </cell>
          <cell r="AO312">
            <v>1</v>
          </cell>
          <cell r="AP312" t="str">
            <v>보통인부</v>
          </cell>
          <cell r="AQ312">
            <v>0.45</v>
          </cell>
          <cell r="AR312" t="str">
            <v>통신케이블공</v>
          </cell>
          <cell r="AS312">
            <v>0.55000000000000004</v>
          </cell>
          <cell r="BB312" t="str">
            <v>통 3-30</v>
          </cell>
        </row>
        <row r="313">
          <cell r="A313">
            <v>292</v>
          </cell>
          <cell r="B313" t="str">
            <v>스피커 단자반</v>
          </cell>
          <cell r="C313" t="str">
            <v xml:space="preserve">30P </v>
          </cell>
          <cell r="D313">
            <v>1</v>
          </cell>
          <cell r="E313" t="str">
            <v>EA</v>
          </cell>
          <cell r="F313">
            <v>50</v>
          </cell>
          <cell r="G313">
            <v>77173</v>
          </cell>
          <cell r="I313">
            <v>62110</v>
          </cell>
          <cell r="J313">
            <v>13200</v>
          </cell>
          <cell r="K313">
            <v>13200</v>
          </cell>
          <cell r="M313">
            <v>1863</v>
          </cell>
          <cell r="AM313">
            <v>2</v>
          </cell>
          <cell r="AN313">
            <v>1.1000000000000001</v>
          </cell>
          <cell r="AO313">
            <v>1</v>
          </cell>
          <cell r="AP313" t="str">
            <v>보통인부</v>
          </cell>
          <cell r="AQ313">
            <v>0.45</v>
          </cell>
          <cell r="AR313" t="str">
            <v>통신케이블공</v>
          </cell>
          <cell r="AS313">
            <v>0.65</v>
          </cell>
          <cell r="BB313" t="str">
            <v>통 3-30</v>
          </cell>
        </row>
        <row r="314">
          <cell r="A314">
            <v>293</v>
          </cell>
          <cell r="B314" t="str">
            <v>TV 안테나</v>
          </cell>
          <cell r="C314" t="str">
            <v xml:space="preserve">UHF/VHF </v>
          </cell>
          <cell r="D314">
            <v>1</v>
          </cell>
          <cell r="E314" t="str">
            <v>EA</v>
          </cell>
          <cell r="F314">
            <v>50</v>
          </cell>
          <cell r="G314">
            <v>142317</v>
          </cell>
          <cell r="I314">
            <v>97007</v>
          </cell>
          <cell r="J314">
            <v>42400</v>
          </cell>
          <cell r="K314">
            <v>42400</v>
          </cell>
          <cell r="M314">
            <v>2910</v>
          </cell>
          <cell r="AM314">
            <v>2</v>
          </cell>
          <cell r="AN314">
            <v>1.1800000000000002</v>
          </cell>
          <cell r="AO314">
            <v>1</v>
          </cell>
          <cell r="AP314" t="str">
            <v>무선안테나공</v>
          </cell>
          <cell r="AQ314">
            <v>0.5</v>
          </cell>
          <cell r="AR314" t="str">
            <v>통신설비공</v>
          </cell>
          <cell r="AS314">
            <v>0.68</v>
          </cell>
          <cell r="BB314" t="str">
            <v>통 5-89</v>
          </cell>
        </row>
        <row r="315">
          <cell r="A315">
            <v>294</v>
          </cell>
          <cell r="B315" t="str">
            <v>TV 분배기</v>
          </cell>
          <cell r="C315" t="str">
            <v xml:space="preserve">6WAY </v>
          </cell>
          <cell r="D315">
            <v>1</v>
          </cell>
          <cell r="E315" t="str">
            <v>EA</v>
          </cell>
          <cell r="F315">
            <v>50</v>
          </cell>
          <cell r="G315">
            <v>43708</v>
          </cell>
          <cell r="I315">
            <v>38164</v>
          </cell>
          <cell r="J315">
            <v>4400</v>
          </cell>
          <cell r="K315">
            <v>4400</v>
          </cell>
          <cell r="M315">
            <v>1144</v>
          </cell>
          <cell r="AM315">
            <v>2</v>
          </cell>
          <cell r="AN315">
            <v>0.48</v>
          </cell>
          <cell r="AO315">
            <v>1</v>
          </cell>
          <cell r="AP315" t="str">
            <v>통신내선공</v>
          </cell>
          <cell r="AQ315">
            <v>0.3</v>
          </cell>
          <cell r="AR315" t="str">
            <v>무선안테나공</v>
          </cell>
          <cell r="AS315">
            <v>0.18</v>
          </cell>
          <cell r="BB315" t="str">
            <v>통 5-89</v>
          </cell>
        </row>
        <row r="316">
          <cell r="A316">
            <v>295</v>
          </cell>
          <cell r="B316" t="str">
            <v>TV 분배기</v>
          </cell>
          <cell r="C316" t="str">
            <v xml:space="preserve">4WAY </v>
          </cell>
          <cell r="D316">
            <v>1</v>
          </cell>
          <cell r="E316" t="str">
            <v>EA</v>
          </cell>
          <cell r="F316">
            <v>50</v>
          </cell>
          <cell r="G316">
            <v>31728</v>
          </cell>
          <cell r="I316">
            <v>27309</v>
          </cell>
          <cell r="J316">
            <v>3600</v>
          </cell>
          <cell r="K316">
            <v>3600</v>
          </cell>
          <cell r="M316">
            <v>819</v>
          </cell>
          <cell r="AM316">
            <v>2</v>
          </cell>
          <cell r="AN316">
            <v>0.35</v>
          </cell>
          <cell r="AO316">
            <v>1</v>
          </cell>
          <cell r="AP316" t="str">
            <v>통신내선공</v>
          </cell>
          <cell r="AQ316">
            <v>0.23</v>
          </cell>
          <cell r="AR316" t="str">
            <v>무선안테나공</v>
          </cell>
          <cell r="AS316">
            <v>0.12</v>
          </cell>
          <cell r="BB316" t="str">
            <v>통 5-89</v>
          </cell>
        </row>
        <row r="317">
          <cell r="A317">
            <v>296</v>
          </cell>
          <cell r="B317" t="str">
            <v>TV 증폭기</v>
          </cell>
          <cell r="C317" t="str">
            <v xml:space="preserve"> </v>
          </cell>
          <cell r="D317">
            <v>1</v>
          </cell>
          <cell r="E317" t="str">
            <v>EA</v>
          </cell>
          <cell r="F317">
            <v>50</v>
          </cell>
          <cell r="G317">
            <v>142889</v>
          </cell>
          <cell r="I317">
            <v>103776</v>
          </cell>
          <cell r="J317">
            <v>36000</v>
          </cell>
          <cell r="K317">
            <v>36000</v>
          </cell>
          <cell r="M317">
            <v>3113</v>
          </cell>
          <cell r="AM317">
            <v>2</v>
          </cell>
          <cell r="AN317">
            <v>1.0900000000000001</v>
          </cell>
          <cell r="AO317">
            <v>1</v>
          </cell>
          <cell r="AP317" t="str">
            <v>통신내선공</v>
          </cell>
          <cell r="AQ317">
            <v>0.31</v>
          </cell>
          <cell r="AR317" t="str">
            <v>무선안테나공</v>
          </cell>
          <cell r="AS317">
            <v>0.78</v>
          </cell>
          <cell r="BB317" t="str">
            <v>통 5-89</v>
          </cell>
        </row>
        <row r="318">
          <cell r="A318">
            <v>297</v>
          </cell>
          <cell r="B318" t="str">
            <v>MCCB</v>
          </cell>
          <cell r="C318" t="str">
            <v>E 2P50AF</v>
          </cell>
          <cell r="D318">
            <v>1</v>
          </cell>
          <cell r="E318" t="str">
            <v>EA</v>
          </cell>
          <cell r="F318">
            <v>50</v>
          </cell>
          <cell r="G318">
            <v>18701</v>
          </cell>
          <cell r="I318">
            <v>6118</v>
          </cell>
          <cell r="J318">
            <v>12400</v>
          </cell>
          <cell r="K318">
            <v>12400</v>
          </cell>
          <cell r="M318">
            <v>183</v>
          </cell>
          <cell r="AM318">
            <v>1</v>
          </cell>
          <cell r="AN318">
            <v>0.182</v>
          </cell>
          <cell r="AO318">
            <v>0.7</v>
          </cell>
          <cell r="AP318" t="str">
            <v>내선전공</v>
          </cell>
          <cell r="AQ318">
            <v>0.182</v>
          </cell>
          <cell r="BB318" t="str">
            <v>전 7-12</v>
          </cell>
        </row>
        <row r="319">
          <cell r="A319">
            <v>298</v>
          </cell>
          <cell r="B319" t="str">
            <v>MCCB</v>
          </cell>
          <cell r="C319" t="str">
            <v>2P 100AF</v>
          </cell>
          <cell r="D319">
            <v>1</v>
          </cell>
          <cell r="E319" t="str">
            <v>EA</v>
          </cell>
          <cell r="F319">
            <v>50</v>
          </cell>
          <cell r="G319">
            <v>39101</v>
          </cell>
          <cell r="I319">
            <v>6118</v>
          </cell>
          <cell r="J319">
            <v>32800</v>
          </cell>
          <cell r="K319">
            <v>32800</v>
          </cell>
          <cell r="M319">
            <v>183</v>
          </cell>
          <cell r="AM319">
            <v>1</v>
          </cell>
          <cell r="AN319">
            <v>0.182</v>
          </cell>
          <cell r="AO319">
            <v>0.7</v>
          </cell>
          <cell r="AP319" t="str">
            <v>내선전공</v>
          </cell>
          <cell r="AQ319">
            <v>0.182</v>
          </cell>
          <cell r="BB319" t="str">
            <v>전 7-12</v>
          </cell>
        </row>
        <row r="320">
          <cell r="A320">
            <v>299</v>
          </cell>
          <cell r="B320" t="str">
            <v>ELB</v>
          </cell>
          <cell r="C320" t="str">
            <v>2P 30AF</v>
          </cell>
          <cell r="D320">
            <v>1</v>
          </cell>
          <cell r="E320" t="str">
            <v>EA</v>
          </cell>
          <cell r="F320">
            <v>50</v>
          </cell>
          <cell r="G320">
            <v>34861</v>
          </cell>
          <cell r="I320">
            <v>6118</v>
          </cell>
          <cell r="J320">
            <v>28560</v>
          </cell>
          <cell r="K320">
            <v>28560</v>
          </cell>
          <cell r="M320">
            <v>183</v>
          </cell>
          <cell r="AM320">
            <v>1</v>
          </cell>
          <cell r="AN320">
            <v>0.182</v>
          </cell>
          <cell r="AO320">
            <v>0.7</v>
          </cell>
          <cell r="AP320" t="str">
            <v>내선전공</v>
          </cell>
          <cell r="AQ320">
            <v>0.182</v>
          </cell>
          <cell r="BB320" t="str">
            <v>전 7-12</v>
          </cell>
        </row>
        <row r="321">
          <cell r="A321">
            <v>300</v>
          </cell>
          <cell r="B321" t="str">
            <v>전주용 입상관</v>
          </cell>
          <cell r="C321" t="str">
            <v xml:space="preserve">150D </v>
          </cell>
          <cell r="D321">
            <v>1</v>
          </cell>
          <cell r="E321" t="str">
            <v>m</v>
          </cell>
          <cell r="F321">
            <v>50</v>
          </cell>
          <cell r="G321">
            <v>88536</v>
          </cell>
          <cell r="I321">
            <v>72754</v>
          </cell>
          <cell r="J321">
            <v>13600</v>
          </cell>
          <cell r="K321">
            <v>13600</v>
          </cell>
          <cell r="M321">
            <v>2182</v>
          </cell>
          <cell r="AM321">
            <v>2</v>
          </cell>
          <cell r="AN321">
            <v>0.63</v>
          </cell>
          <cell r="AO321">
            <v>1</v>
          </cell>
          <cell r="AP321" t="str">
            <v>배전전공</v>
          </cell>
          <cell r="AQ321">
            <v>0.46</v>
          </cell>
          <cell r="AR321" t="str">
            <v>보통인부</v>
          </cell>
          <cell r="AS321">
            <v>0.17</v>
          </cell>
          <cell r="BB321" t="str">
            <v>전 5-37-2</v>
          </cell>
        </row>
        <row r="322">
          <cell r="A322">
            <v>301</v>
          </cell>
          <cell r="B322" t="str">
            <v>유도등</v>
          </cell>
          <cell r="C322" t="str">
            <v xml:space="preserve">통로 </v>
          </cell>
          <cell r="D322">
            <v>1</v>
          </cell>
          <cell r="E322" t="str">
            <v>EA</v>
          </cell>
          <cell r="F322">
            <v>50</v>
          </cell>
          <cell r="G322">
            <v>31493</v>
          </cell>
          <cell r="I322">
            <v>9605</v>
          </cell>
          <cell r="J322">
            <v>21600</v>
          </cell>
          <cell r="K322">
            <v>21600</v>
          </cell>
          <cell r="M322">
            <v>288</v>
          </cell>
          <cell r="AM322">
            <v>1</v>
          </cell>
          <cell r="AN322">
            <v>0.2</v>
          </cell>
          <cell r="AO322">
            <v>1</v>
          </cell>
          <cell r="AP322" t="str">
            <v>내선전공</v>
          </cell>
          <cell r="AQ322">
            <v>0.2</v>
          </cell>
          <cell r="BB322" t="str">
            <v>전 7-19</v>
          </cell>
        </row>
        <row r="323">
          <cell r="A323">
            <v>302</v>
          </cell>
          <cell r="B323" t="str">
            <v>유도등</v>
          </cell>
          <cell r="C323" t="str">
            <v>비상구 소</v>
          </cell>
          <cell r="D323">
            <v>1</v>
          </cell>
          <cell r="E323" t="str">
            <v>EA</v>
          </cell>
          <cell r="F323">
            <v>50</v>
          </cell>
          <cell r="G323">
            <v>29893</v>
          </cell>
          <cell r="I323">
            <v>9605</v>
          </cell>
          <cell r="J323">
            <v>20000</v>
          </cell>
          <cell r="K323">
            <v>20000</v>
          </cell>
          <cell r="M323">
            <v>288</v>
          </cell>
          <cell r="AM323">
            <v>1</v>
          </cell>
          <cell r="AN323">
            <v>0.2</v>
          </cell>
          <cell r="AO323">
            <v>1</v>
          </cell>
          <cell r="AP323" t="str">
            <v>내선전공</v>
          </cell>
          <cell r="AQ323">
            <v>0.2</v>
          </cell>
          <cell r="BB323" t="str">
            <v>전 7-19</v>
          </cell>
        </row>
        <row r="324">
          <cell r="A324">
            <v>303</v>
          </cell>
          <cell r="B324" t="str">
            <v>유도등</v>
          </cell>
          <cell r="C324" t="str">
            <v>비상구 중</v>
          </cell>
          <cell r="D324">
            <v>1</v>
          </cell>
          <cell r="E324" t="str">
            <v>EA</v>
          </cell>
          <cell r="F324">
            <v>50</v>
          </cell>
          <cell r="G324">
            <v>37893</v>
          </cell>
          <cell r="I324">
            <v>9605</v>
          </cell>
          <cell r="J324">
            <v>28000</v>
          </cell>
          <cell r="K324">
            <v>28000</v>
          </cell>
          <cell r="M324">
            <v>288</v>
          </cell>
          <cell r="AM324">
            <v>1</v>
          </cell>
          <cell r="AN324">
            <v>0.2</v>
          </cell>
          <cell r="AO324">
            <v>1</v>
          </cell>
          <cell r="AP324" t="str">
            <v>내선전공</v>
          </cell>
          <cell r="AQ324">
            <v>0.2</v>
          </cell>
          <cell r="BB324" t="str">
            <v>전 7-19</v>
          </cell>
        </row>
        <row r="325">
          <cell r="A325">
            <v>304</v>
          </cell>
          <cell r="B325" t="str">
            <v>감지기</v>
          </cell>
          <cell r="C325" t="str">
            <v xml:space="preserve">정온식 </v>
          </cell>
          <cell r="D325">
            <v>1</v>
          </cell>
          <cell r="E325" t="str">
            <v>EA</v>
          </cell>
          <cell r="F325">
            <v>50</v>
          </cell>
          <cell r="G325">
            <v>10030</v>
          </cell>
          <cell r="I325">
            <v>6243</v>
          </cell>
          <cell r="J325">
            <v>3600</v>
          </cell>
          <cell r="K325">
            <v>3600</v>
          </cell>
          <cell r="M325">
            <v>187</v>
          </cell>
          <cell r="AM325">
            <v>1</v>
          </cell>
          <cell r="AN325">
            <v>0.13</v>
          </cell>
          <cell r="AO325">
            <v>1</v>
          </cell>
          <cell r="AP325" t="str">
            <v>내선전공</v>
          </cell>
          <cell r="AQ325">
            <v>0.13</v>
          </cell>
          <cell r="BB325" t="str">
            <v>전 7-19</v>
          </cell>
        </row>
        <row r="326">
          <cell r="A326">
            <v>305</v>
          </cell>
          <cell r="B326" t="str">
            <v>감지기</v>
          </cell>
          <cell r="C326" t="str">
            <v xml:space="preserve">차동식 </v>
          </cell>
          <cell r="D326">
            <v>1</v>
          </cell>
          <cell r="E326" t="str">
            <v>EA</v>
          </cell>
          <cell r="F326">
            <v>50</v>
          </cell>
          <cell r="G326">
            <v>10430</v>
          </cell>
          <cell r="I326">
            <v>6243</v>
          </cell>
          <cell r="J326">
            <v>4000</v>
          </cell>
          <cell r="K326">
            <v>4000</v>
          </cell>
          <cell r="M326">
            <v>187</v>
          </cell>
          <cell r="AM326">
            <v>1</v>
          </cell>
          <cell r="AN326">
            <v>0.13</v>
          </cell>
          <cell r="AO326">
            <v>1</v>
          </cell>
          <cell r="AP326" t="str">
            <v>내선전공</v>
          </cell>
          <cell r="AQ326">
            <v>0.13</v>
          </cell>
          <cell r="BB326" t="str">
            <v>전 7-19</v>
          </cell>
        </row>
        <row r="327">
          <cell r="A327">
            <v>306</v>
          </cell>
          <cell r="B327" t="str">
            <v>감지기</v>
          </cell>
          <cell r="C327" t="str">
            <v xml:space="preserve">연기식 </v>
          </cell>
          <cell r="D327">
            <v>1</v>
          </cell>
          <cell r="E327" t="str">
            <v>EA</v>
          </cell>
          <cell r="F327">
            <v>50</v>
          </cell>
          <cell r="G327">
            <v>22430</v>
          </cell>
          <cell r="I327">
            <v>6243</v>
          </cell>
          <cell r="J327">
            <v>16000</v>
          </cell>
          <cell r="K327">
            <v>16000</v>
          </cell>
          <cell r="M327">
            <v>187</v>
          </cell>
          <cell r="AM327">
            <v>1</v>
          </cell>
          <cell r="AN327">
            <v>0.13</v>
          </cell>
          <cell r="AO327">
            <v>1</v>
          </cell>
          <cell r="AP327" t="str">
            <v>내선전공</v>
          </cell>
          <cell r="AQ327">
            <v>0.13</v>
          </cell>
          <cell r="BB327" t="str">
            <v>전 7-19</v>
          </cell>
        </row>
        <row r="328">
          <cell r="A328">
            <v>307</v>
          </cell>
          <cell r="B328" t="str">
            <v>화재수신반</v>
          </cell>
          <cell r="C328" t="str">
            <v>P-1 5CCT</v>
          </cell>
          <cell r="D328">
            <v>1</v>
          </cell>
          <cell r="E328" t="str">
            <v>EA</v>
          </cell>
          <cell r="F328">
            <v>50</v>
          </cell>
          <cell r="G328">
            <v>448813</v>
          </cell>
          <cell r="I328">
            <v>288168</v>
          </cell>
          <cell r="J328">
            <v>152000</v>
          </cell>
          <cell r="K328">
            <v>152000</v>
          </cell>
          <cell r="M328">
            <v>8645</v>
          </cell>
          <cell r="AM328">
            <v>1</v>
          </cell>
          <cell r="AN328">
            <v>6</v>
          </cell>
          <cell r="AO328">
            <v>1</v>
          </cell>
          <cell r="AP328" t="str">
            <v>내선전공</v>
          </cell>
          <cell r="AQ328">
            <v>6</v>
          </cell>
          <cell r="BB328" t="str">
            <v>전 7-19</v>
          </cell>
        </row>
        <row r="329">
          <cell r="A329">
            <v>308</v>
          </cell>
          <cell r="B329" t="str">
            <v>화재수신반</v>
          </cell>
          <cell r="C329" t="str">
            <v>P-1 10CCT</v>
          </cell>
          <cell r="D329">
            <v>1</v>
          </cell>
          <cell r="E329" t="str">
            <v>EA</v>
          </cell>
          <cell r="F329">
            <v>50</v>
          </cell>
          <cell r="G329">
            <v>613219</v>
          </cell>
          <cell r="I329">
            <v>432252</v>
          </cell>
          <cell r="J329">
            <v>168000</v>
          </cell>
          <cell r="K329">
            <v>168000</v>
          </cell>
          <cell r="M329">
            <v>12967</v>
          </cell>
          <cell r="AM329">
            <v>1</v>
          </cell>
          <cell r="AN329">
            <v>9</v>
          </cell>
          <cell r="AO329">
            <v>1</v>
          </cell>
          <cell r="AP329" t="str">
            <v>내선전공</v>
          </cell>
          <cell r="AQ329">
            <v>9</v>
          </cell>
          <cell r="BB329" t="str">
            <v>전 7-19</v>
          </cell>
        </row>
        <row r="330">
          <cell r="A330">
            <v>309</v>
          </cell>
          <cell r="B330" t="str">
            <v>화재수신반</v>
          </cell>
          <cell r="C330" t="str">
            <v>P-1 20CCT</v>
          </cell>
          <cell r="D330">
            <v>1</v>
          </cell>
          <cell r="E330" t="str">
            <v>EA</v>
          </cell>
          <cell r="F330">
            <v>50</v>
          </cell>
          <cell r="G330">
            <v>924826</v>
          </cell>
          <cell r="I330">
            <v>576336</v>
          </cell>
          <cell r="J330">
            <v>331200</v>
          </cell>
          <cell r="K330">
            <v>331200</v>
          </cell>
          <cell r="M330">
            <v>17290</v>
          </cell>
          <cell r="AM330">
            <v>1</v>
          </cell>
          <cell r="AN330">
            <v>12</v>
          </cell>
          <cell r="AO330">
            <v>1</v>
          </cell>
          <cell r="AP330" t="str">
            <v>내선전공</v>
          </cell>
          <cell r="AQ330">
            <v>12</v>
          </cell>
          <cell r="BB330" t="str">
            <v>전 7-19</v>
          </cell>
        </row>
        <row r="331">
          <cell r="A331">
            <v>310</v>
          </cell>
          <cell r="B331" t="str">
            <v>수동발신기</v>
          </cell>
          <cell r="C331" t="str">
            <v xml:space="preserve">P-1 </v>
          </cell>
          <cell r="D331">
            <v>1</v>
          </cell>
          <cell r="E331" t="str">
            <v>EA</v>
          </cell>
          <cell r="F331">
            <v>50</v>
          </cell>
          <cell r="G331">
            <v>102840</v>
          </cell>
          <cell r="I331">
            <v>14408</v>
          </cell>
          <cell r="J331">
            <v>88000</v>
          </cell>
          <cell r="K331">
            <v>88000</v>
          </cell>
          <cell r="M331">
            <v>432</v>
          </cell>
          <cell r="AM331">
            <v>1</v>
          </cell>
          <cell r="AN331">
            <v>0.3</v>
          </cell>
          <cell r="AO331">
            <v>1</v>
          </cell>
          <cell r="AP331" t="str">
            <v>내선전공</v>
          </cell>
          <cell r="AQ331">
            <v>0.3</v>
          </cell>
          <cell r="BB331" t="str">
            <v>전 7-19</v>
          </cell>
        </row>
        <row r="332">
          <cell r="A332">
            <v>311</v>
          </cell>
          <cell r="B332" t="str">
            <v>방송 AMP</v>
          </cell>
          <cell r="C332" t="str">
            <v xml:space="preserve">1680W </v>
          </cell>
          <cell r="D332">
            <v>1</v>
          </cell>
          <cell r="E332" t="str">
            <v>EA</v>
          </cell>
          <cell r="F332">
            <v>50</v>
          </cell>
          <cell r="G332">
            <v>5848853</v>
          </cell>
          <cell r="I332">
            <v>560052</v>
          </cell>
          <cell r="J332">
            <v>5272000</v>
          </cell>
          <cell r="K332">
            <v>5272000</v>
          </cell>
          <cell r="M332">
            <v>16801</v>
          </cell>
          <cell r="AM332">
            <v>1</v>
          </cell>
          <cell r="AN332">
            <v>9</v>
          </cell>
          <cell r="AO332">
            <v>1</v>
          </cell>
          <cell r="AP332" t="str">
            <v>통신내선공</v>
          </cell>
          <cell r="AQ332">
            <v>9</v>
          </cell>
        </row>
        <row r="333">
          <cell r="A333">
            <v>312</v>
          </cell>
          <cell r="B333" t="str">
            <v>NFB BOX</v>
          </cell>
          <cell r="C333" t="str">
            <v>1P 50/20 x1</v>
          </cell>
          <cell r="D333">
            <v>1</v>
          </cell>
          <cell r="E333" t="str">
            <v>EA</v>
          </cell>
          <cell r="F333">
            <v>50</v>
          </cell>
          <cell r="G333">
            <v>56328</v>
          </cell>
          <cell r="I333">
            <v>31698</v>
          </cell>
          <cell r="J333">
            <v>23680</v>
          </cell>
          <cell r="K333">
            <v>23680</v>
          </cell>
          <cell r="M333">
            <v>950</v>
          </cell>
          <cell r="AM333">
            <v>1</v>
          </cell>
          <cell r="AN333">
            <v>0.66</v>
          </cell>
          <cell r="AO333">
            <v>1</v>
          </cell>
          <cell r="AP333" t="str">
            <v>내선전공</v>
          </cell>
          <cell r="AQ333">
            <v>0.66</v>
          </cell>
          <cell r="BB333" t="str">
            <v>전 7-3</v>
          </cell>
        </row>
        <row r="334">
          <cell r="A334">
            <v>313</v>
          </cell>
          <cell r="B334" t="str">
            <v>NFB BOX</v>
          </cell>
          <cell r="C334" t="str">
            <v>1P 50/20 x2</v>
          </cell>
          <cell r="D334">
            <v>1</v>
          </cell>
          <cell r="E334" t="str">
            <v>EA</v>
          </cell>
          <cell r="F334">
            <v>50</v>
          </cell>
          <cell r="G334">
            <v>80888</v>
          </cell>
          <cell r="I334">
            <v>31698</v>
          </cell>
          <cell r="J334">
            <v>48240</v>
          </cell>
          <cell r="K334">
            <v>48240</v>
          </cell>
          <cell r="M334">
            <v>950</v>
          </cell>
          <cell r="AM334">
            <v>1</v>
          </cell>
          <cell r="AN334">
            <v>0.66</v>
          </cell>
          <cell r="AO334">
            <v>1</v>
          </cell>
          <cell r="AP334" t="str">
            <v>내선전공</v>
          </cell>
          <cell r="AQ334">
            <v>0.66</v>
          </cell>
          <cell r="BB334" t="str">
            <v>전 7-3</v>
          </cell>
        </row>
        <row r="335">
          <cell r="A335">
            <v>314</v>
          </cell>
          <cell r="B335" t="str">
            <v>NFB BOX</v>
          </cell>
          <cell r="C335" t="str">
            <v>1P 50/20 x3</v>
          </cell>
          <cell r="D335">
            <v>1</v>
          </cell>
          <cell r="E335" t="str">
            <v>EA</v>
          </cell>
          <cell r="F335">
            <v>50</v>
          </cell>
          <cell r="G335">
            <v>105528</v>
          </cell>
          <cell r="I335">
            <v>31698</v>
          </cell>
          <cell r="J335">
            <v>72880</v>
          </cell>
          <cell r="K335">
            <v>72880</v>
          </cell>
          <cell r="M335">
            <v>950</v>
          </cell>
          <cell r="AM335">
            <v>1</v>
          </cell>
          <cell r="AN335">
            <v>0.66</v>
          </cell>
          <cell r="AO335">
            <v>1</v>
          </cell>
          <cell r="AP335" t="str">
            <v>내선전공</v>
          </cell>
          <cell r="AQ335">
            <v>0.66</v>
          </cell>
          <cell r="BB335" t="str">
            <v>전 7-3</v>
          </cell>
        </row>
        <row r="336">
          <cell r="A336">
            <v>315</v>
          </cell>
          <cell r="B336" t="str">
            <v>콘크리트전주</v>
          </cell>
          <cell r="C336" t="str">
            <v xml:space="preserve">8m </v>
          </cell>
          <cell r="D336">
            <v>1</v>
          </cell>
          <cell r="E336" t="str">
            <v>본</v>
          </cell>
          <cell r="F336">
            <v>50</v>
          </cell>
          <cell r="G336">
            <v>357227</v>
          </cell>
          <cell r="I336">
            <v>302908</v>
          </cell>
          <cell r="J336">
            <v>45232</v>
          </cell>
          <cell r="K336">
            <v>45232</v>
          </cell>
          <cell r="M336">
            <v>9087</v>
          </cell>
          <cell r="AM336">
            <v>2</v>
          </cell>
          <cell r="AN336">
            <v>3.54</v>
          </cell>
          <cell r="AO336">
            <v>1</v>
          </cell>
          <cell r="AP336" t="str">
            <v>배전전공</v>
          </cell>
          <cell r="AQ336">
            <v>1.66</v>
          </cell>
          <cell r="AR336" t="str">
            <v>보통인부</v>
          </cell>
          <cell r="AS336">
            <v>1.88</v>
          </cell>
          <cell r="BB336" t="str">
            <v>전 5-14</v>
          </cell>
        </row>
        <row r="337">
          <cell r="A337">
            <v>316</v>
          </cell>
          <cell r="B337" t="str">
            <v>콘크리트전주</v>
          </cell>
          <cell r="C337" t="str">
            <v xml:space="preserve">10m </v>
          </cell>
          <cell r="D337">
            <v>1</v>
          </cell>
          <cell r="E337" t="str">
            <v>본</v>
          </cell>
          <cell r="F337">
            <v>50</v>
          </cell>
          <cell r="G337">
            <v>462581</v>
          </cell>
          <cell r="I337">
            <v>375493</v>
          </cell>
          <cell r="J337">
            <v>75824</v>
          </cell>
          <cell r="K337">
            <v>75824</v>
          </cell>
          <cell r="M337">
            <v>11264</v>
          </cell>
          <cell r="AM337">
            <v>2</v>
          </cell>
          <cell r="AN337">
            <v>4.5599999999999996</v>
          </cell>
          <cell r="AO337">
            <v>1</v>
          </cell>
          <cell r="AP337" t="str">
            <v>배전전공</v>
          </cell>
          <cell r="AQ337">
            <v>2.0099999999999998</v>
          </cell>
          <cell r="AR337" t="str">
            <v>보통인부</v>
          </cell>
          <cell r="AS337">
            <v>2.5499999999999998</v>
          </cell>
          <cell r="BB337" t="str">
            <v>전 5-14</v>
          </cell>
        </row>
        <row r="338">
          <cell r="A338">
            <v>317</v>
          </cell>
          <cell r="B338" t="str">
            <v>콘크리트전주</v>
          </cell>
          <cell r="C338" t="str">
            <v xml:space="preserve">12m </v>
          </cell>
          <cell r="D338">
            <v>1</v>
          </cell>
          <cell r="E338" t="str">
            <v>본</v>
          </cell>
          <cell r="F338">
            <v>50</v>
          </cell>
          <cell r="G338">
            <v>673216</v>
          </cell>
          <cell r="I338">
            <v>514261</v>
          </cell>
          <cell r="J338">
            <v>143528</v>
          </cell>
          <cell r="K338">
            <v>143528</v>
          </cell>
          <cell r="M338">
            <v>15427</v>
          </cell>
          <cell r="AM338">
            <v>2</v>
          </cell>
          <cell r="AN338">
            <v>5.8599999999999994</v>
          </cell>
          <cell r="AO338">
            <v>1</v>
          </cell>
          <cell r="AP338" t="str">
            <v>배전전공</v>
          </cell>
          <cell r="AQ338">
            <v>2.86</v>
          </cell>
          <cell r="AR338" t="str">
            <v>보통인부</v>
          </cell>
          <cell r="AS338">
            <v>3</v>
          </cell>
          <cell r="BB338" t="str">
            <v>전 5-14</v>
          </cell>
        </row>
        <row r="339">
          <cell r="A339">
            <v>318</v>
          </cell>
          <cell r="B339" t="str">
            <v>콘크리트전주</v>
          </cell>
          <cell r="C339" t="str">
            <v xml:space="preserve">14m </v>
          </cell>
          <cell r="D339">
            <v>1</v>
          </cell>
          <cell r="E339" t="str">
            <v>본</v>
          </cell>
          <cell r="F339">
            <v>50</v>
          </cell>
          <cell r="G339">
            <v>870731</v>
          </cell>
          <cell r="I339">
            <v>662100</v>
          </cell>
          <cell r="J339">
            <v>188768</v>
          </cell>
          <cell r="K339">
            <v>188768</v>
          </cell>
          <cell r="M339">
            <v>19863</v>
          </cell>
          <cell r="AM339">
            <v>2</v>
          </cell>
          <cell r="AN339">
            <v>7.84</v>
          </cell>
          <cell r="AO339">
            <v>1</v>
          </cell>
          <cell r="AP339" t="str">
            <v>배전전공</v>
          </cell>
          <cell r="AQ339">
            <v>3.6</v>
          </cell>
          <cell r="AR339" t="str">
            <v>보통인부</v>
          </cell>
          <cell r="AS339">
            <v>4.24</v>
          </cell>
          <cell r="BB339" t="str">
            <v>전 5-14</v>
          </cell>
        </row>
        <row r="340">
          <cell r="A340">
            <v>319</v>
          </cell>
          <cell r="B340" t="str">
            <v>완금</v>
          </cell>
          <cell r="C340" t="str">
            <v xml:space="preserve">75×6×900 </v>
          </cell>
          <cell r="D340">
            <v>1</v>
          </cell>
          <cell r="E340" t="str">
            <v>개</v>
          </cell>
          <cell r="F340">
            <v>50</v>
          </cell>
          <cell r="G340">
            <v>20141</v>
          </cell>
          <cell r="I340">
            <v>16041</v>
          </cell>
          <cell r="J340">
            <v>3619</v>
          </cell>
          <cell r="K340">
            <v>3619</v>
          </cell>
          <cell r="M340">
            <v>481</v>
          </cell>
          <cell r="AM340">
            <v>2</v>
          </cell>
          <cell r="AN340">
            <v>0.18</v>
          </cell>
          <cell r="AO340">
            <v>1</v>
          </cell>
          <cell r="AP340" t="str">
            <v>배전전공</v>
          </cell>
          <cell r="AQ340">
            <v>0.09</v>
          </cell>
          <cell r="AR340" t="str">
            <v>보통인부</v>
          </cell>
          <cell r="AS340">
            <v>0.09</v>
          </cell>
          <cell r="BB340" t="str">
            <v>전 5-16</v>
          </cell>
        </row>
        <row r="341">
          <cell r="A341">
            <v>320</v>
          </cell>
          <cell r="B341" t="str">
            <v>완금</v>
          </cell>
          <cell r="C341" t="str">
            <v xml:space="preserve">90×9×1800 </v>
          </cell>
          <cell r="D341">
            <v>1</v>
          </cell>
          <cell r="E341" t="str">
            <v>개</v>
          </cell>
          <cell r="F341">
            <v>50</v>
          </cell>
          <cell r="G341">
            <v>32758</v>
          </cell>
          <cell r="I341">
            <v>17824</v>
          </cell>
          <cell r="J341">
            <v>14400</v>
          </cell>
          <cell r="K341">
            <v>14400</v>
          </cell>
          <cell r="M341">
            <v>534</v>
          </cell>
          <cell r="AM341">
            <v>2</v>
          </cell>
          <cell r="AN341">
            <v>0.2</v>
          </cell>
          <cell r="AO341">
            <v>1</v>
          </cell>
          <cell r="AP341" t="str">
            <v>배전전공</v>
          </cell>
          <cell r="AQ341">
            <v>0.1</v>
          </cell>
          <cell r="AR341" t="str">
            <v>보통인부</v>
          </cell>
          <cell r="AS341">
            <v>0.1</v>
          </cell>
          <cell r="BB341" t="str">
            <v>전 5-16</v>
          </cell>
        </row>
        <row r="342">
          <cell r="A342">
            <v>321</v>
          </cell>
          <cell r="B342" t="str">
            <v>완금</v>
          </cell>
          <cell r="C342" t="str">
            <v xml:space="preserve">90×9×3200 </v>
          </cell>
          <cell r="D342">
            <v>1</v>
          </cell>
          <cell r="E342" t="str">
            <v>개</v>
          </cell>
          <cell r="F342">
            <v>50</v>
          </cell>
          <cell r="G342">
            <v>56891</v>
          </cell>
          <cell r="I342">
            <v>30302</v>
          </cell>
          <cell r="J342">
            <v>25680</v>
          </cell>
          <cell r="K342">
            <v>25680</v>
          </cell>
          <cell r="M342">
            <v>909</v>
          </cell>
          <cell r="AM342">
            <v>2</v>
          </cell>
          <cell r="AN342">
            <v>0.34</v>
          </cell>
          <cell r="AO342">
            <v>1</v>
          </cell>
          <cell r="AP342" t="str">
            <v>배전전공</v>
          </cell>
          <cell r="AQ342">
            <v>0.17</v>
          </cell>
          <cell r="AR342" t="str">
            <v>보통인부</v>
          </cell>
          <cell r="AS342">
            <v>0.17</v>
          </cell>
          <cell r="BB342" t="str">
            <v>전 5-16</v>
          </cell>
        </row>
        <row r="343">
          <cell r="A343">
            <v>322</v>
          </cell>
          <cell r="B343" t="str">
            <v>완금</v>
          </cell>
          <cell r="C343" t="str">
            <v xml:space="preserve">90×9×3400 </v>
          </cell>
          <cell r="D343">
            <v>1</v>
          </cell>
          <cell r="E343" t="str">
            <v>개</v>
          </cell>
          <cell r="F343">
            <v>50</v>
          </cell>
          <cell r="G343">
            <v>58491</v>
          </cell>
          <cell r="I343">
            <v>30302</v>
          </cell>
          <cell r="J343">
            <v>27280</v>
          </cell>
          <cell r="K343">
            <v>27280</v>
          </cell>
          <cell r="M343">
            <v>909</v>
          </cell>
          <cell r="AM343">
            <v>2</v>
          </cell>
          <cell r="AN343">
            <v>0.34</v>
          </cell>
          <cell r="AO343">
            <v>1</v>
          </cell>
          <cell r="AP343" t="str">
            <v>배전전공</v>
          </cell>
          <cell r="AQ343">
            <v>0.17</v>
          </cell>
          <cell r="AR343" t="str">
            <v>보통인부</v>
          </cell>
          <cell r="AS343">
            <v>0.17</v>
          </cell>
          <cell r="BB343" t="str">
            <v>전 5-16</v>
          </cell>
        </row>
        <row r="344">
          <cell r="A344">
            <v>323</v>
          </cell>
          <cell r="B344" t="str">
            <v>완금</v>
          </cell>
          <cell r="C344" t="str">
            <v xml:space="preserve">75×75×9×1400 </v>
          </cell>
          <cell r="D344">
            <v>1</v>
          </cell>
          <cell r="E344" t="str">
            <v>개</v>
          </cell>
          <cell r="F344">
            <v>50</v>
          </cell>
          <cell r="G344">
            <v>26470</v>
          </cell>
          <cell r="I344">
            <v>17824</v>
          </cell>
          <cell r="J344">
            <v>8112</v>
          </cell>
          <cell r="K344">
            <v>8112</v>
          </cell>
          <cell r="M344">
            <v>534</v>
          </cell>
          <cell r="AM344">
            <v>2</v>
          </cell>
          <cell r="AN344">
            <v>0.2</v>
          </cell>
          <cell r="AO344">
            <v>1</v>
          </cell>
          <cell r="AP344" t="str">
            <v>배전전공</v>
          </cell>
          <cell r="AQ344">
            <v>0.1</v>
          </cell>
          <cell r="AR344" t="str">
            <v>보통인부</v>
          </cell>
          <cell r="AS344">
            <v>0.1</v>
          </cell>
          <cell r="BB344" t="str">
            <v>전 5-16</v>
          </cell>
        </row>
        <row r="345">
          <cell r="A345">
            <v>324</v>
          </cell>
          <cell r="B345" t="str">
            <v>완금</v>
          </cell>
          <cell r="C345" t="str">
            <v xml:space="preserve">75×75×6×325 </v>
          </cell>
          <cell r="D345">
            <v>1</v>
          </cell>
          <cell r="E345" t="str">
            <v>개</v>
          </cell>
          <cell r="F345">
            <v>50</v>
          </cell>
          <cell r="G345">
            <v>30122</v>
          </cell>
          <cell r="I345">
            <v>16041</v>
          </cell>
          <cell r="J345">
            <v>13600</v>
          </cell>
          <cell r="K345">
            <v>13600</v>
          </cell>
          <cell r="M345">
            <v>481</v>
          </cell>
          <cell r="AM345">
            <v>2</v>
          </cell>
          <cell r="AN345">
            <v>0.18</v>
          </cell>
          <cell r="AO345">
            <v>1</v>
          </cell>
          <cell r="AP345" t="str">
            <v>배전전공</v>
          </cell>
          <cell r="AQ345">
            <v>0.09</v>
          </cell>
          <cell r="AR345" t="str">
            <v>보통인부</v>
          </cell>
          <cell r="AS345">
            <v>0.09</v>
          </cell>
          <cell r="BB345" t="str">
            <v>전 5-16</v>
          </cell>
        </row>
        <row r="346">
          <cell r="A346">
            <v>325</v>
          </cell>
          <cell r="B346" t="str">
            <v>완금</v>
          </cell>
          <cell r="C346" t="str">
            <v xml:space="preserve">90×90×9×2400 </v>
          </cell>
          <cell r="D346">
            <v>1</v>
          </cell>
          <cell r="E346" t="str">
            <v>개</v>
          </cell>
          <cell r="F346">
            <v>50</v>
          </cell>
          <cell r="G346">
            <v>43147</v>
          </cell>
          <cell r="I346">
            <v>23172</v>
          </cell>
          <cell r="J346">
            <v>19280</v>
          </cell>
          <cell r="K346">
            <v>19280</v>
          </cell>
          <cell r="M346">
            <v>695</v>
          </cell>
          <cell r="AM346">
            <v>2</v>
          </cell>
          <cell r="AN346">
            <v>0.26</v>
          </cell>
          <cell r="AO346">
            <v>1</v>
          </cell>
          <cell r="AP346" t="str">
            <v>배전전공</v>
          </cell>
          <cell r="AQ346">
            <v>0.13</v>
          </cell>
          <cell r="AR346" t="str">
            <v>보통인부</v>
          </cell>
          <cell r="AS346">
            <v>0.13</v>
          </cell>
          <cell r="BB346" t="str">
            <v>전 5-16</v>
          </cell>
        </row>
        <row r="347">
          <cell r="A347">
            <v>326</v>
          </cell>
          <cell r="B347" t="str">
            <v>현수애자</v>
          </cell>
          <cell r="C347" t="str">
            <v xml:space="preserve">190㎜ </v>
          </cell>
          <cell r="D347">
            <v>1</v>
          </cell>
          <cell r="E347" t="str">
            <v>개</v>
          </cell>
          <cell r="F347">
            <v>50</v>
          </cell>
          <cell r="G347">
            <v>20321</v>
          </cell>
          <cell r="I347">
            <v>11108</v>
          </cell>
          <cell r="J347">
            <v>8880</v>
          </cell>
          <cell r="K347">
            <v>8880</v>
          </cell>
          <cell r="M347">
            <v>333</v>
          </cell>
          <cell r="AM347">
            <v>2</v>
          </cell>
          <cell r="AN347">
            <v>0.115</v>
          </cell>
          <cell r="AO347">
            <v>1</v>
          </cell>
          <cell r="AP347" t="str">
            <v>배전전공</v>
          </cell>
          <cell r="AQ347">
            <v>6.5000000000000002E-2</v>
          </cell>
          <cell r="AR347" t="str">
            <v>보통인부</v>
          </cell>
          <cell r="AS347">
            <v>0.05</v>
          </cell>
          <cell r="BB347" t="str">
            <v>전 5-18</v>
          </cell>
        </row>
        <row r="348">
          <cell r="A348">
            <v>327</v>
          </cell>
          <cell r="B348" t="str">
            <v>현수애자</v>
          </cell>
          <cell r="C348" t="str">
            <v xml:space="preserve">254㎜ </v>
          </cell>
          <cell r="D348">
            <v>1</v>
          </cell>
          <cell r="E348" t="str">
            <v>개</v>
          </cell>
          <cell r="F348">
            <v>50</v>
          </cell>
          <cell r="G348">
            <v>29521</v>
          </cell>
          <cell r="I348">
            <v>11108</v>
          </cell>
          <cell r="J348">
            <v>18080</v>
          </cell>
          <cell r="K348">
            <v>18080</v>
          </cell>
          <cell r="M348">
            <v>333</v>
          </cell>
          <cell r="AM348">
            <v>2</v>
          </cell>
          <cell r="AN348">
            <v>0.115</v>
          </cell>
          <cell r="AO348">
            <v>1</v>
          </cell>
          <cell r="AP348" t="str">
            <v>배전전공</v>
          </cell>
          <cell r="AQ348">
            <v>6.5000000000000002E-2</v>
          </cell>
          <cell r="AR348" t="str">
            <v>보통인부</v>
          </cell>
          <cell r="AS348">
            <v>0.05</v>
          </cell>
          <cell r="BB348" t="str">
            <v>전 5-18</v>
          </cell>
        </row>
        <row r="349">
          <cell r="A349">
            <v>328</v>
          </cell>
          <cell r="B349" t="str">
            <v>랙크</v>
          </cell>
          <cell r="C349" t="str">
            <v xml:space="preserve">1선용 </v>
          </cell>
          <cell r="D349">
            <v>1</v>
          </cell>
          <cell r="E349" t="str">
            <v>개</v>
          </cell>
          <cell r="F349">
            <v>50</v>
          </cell>
          <cell r="G349">
            <v>18846</v>
          </cell>
          <cell r="I349">
            <v>18298</v>
          </cell>
          <cell r="J349">
            <v>0</v>
          </cell>
          <cell r="K349">
            <v>0</v>
          </cell>
          <cell r="M349">
            <v>548</v>
          </cell>
          <cell r="AM349">
            <v>1</v>
          </cell>
          <cell r="AN349">
            <v>0.125</v>
          </cell>
          <cell r="AO349">
            <v>1</v>
          </cell>
          <cell r="AP349" t="str">
            <v>배전전공</v>
          </cell>
          <cell r="AQ349">
            <v>0.125</v>
          </cell>
          <cell r="BB349" t="str">
            <v>전 5-18</v>
          </cell>
        </row>
        <row r="350">
          <cell r="A350">
            <v>329</v>
          </cell>
          <cell r="B350" t="str">
            <v>저압인류애자</v>
          </cell>
          <cell r="C350" t="str">
            <v xml:space="preserve">110×96 </v>
          </cell>
          <cell r="D350">
            <v>1</v>
          </cell>
          <cell r="E350" t="str">
            <v>개</v>
          </cell>
          <cell r="F350">
            <v>50</v>
          </cell>
          <cell r="G350">
            <v>6633</v>
          </cell>
          <cell r="I350">
            <v>6440</v>
          </cell>
          <cell r="J350">
            <v>0</v>
          </cell>
          <cell r="K350">
            <v>0</v>
          </cell>
          <cell r="M350">
            <v>193</v>
          </cell>
          <cell r="AM350">
            <v>1</v>
          </cell>
          <cell r="AN350">
            <v>4.3999999999999997E-2</v>
          </cell>
          <cell r="AO350">
            <v>1</v>
          </cell>
          <cell r="AP350" t="str">
            <v>배전전공</v>
          </cell>
          <cell r="AQ350">
            <v>4.3999999999999997E-2</v>
          </cell>
          <cell r="BB350" t="str">
            <v>전 5-18</v>
          </cell>
        </row>
        <row r="351">
          <cell r="A351">
            <v>330</v>
          </cell>
          <cell r="B351" t="str">
            <v>라인포스트애자</v>
          </cell>
          <cell r="C351" t="str">
            <v xml:space="preserve">23KV </v>
          </cell>
          <cell r="D351">
            <v>1</v>
          </cell>
          <cell r="E351" t="str">
            <v>개</v>
          </cell>
          <cell r="F351">
            <v>50</v>
          </cell>
          <cell r="G351">
            <v>6633</v>
          </cell>
          <cell r="I351">
            <v>6440</v>
          </cell>
          <cell r="J351">
            <v>0</v>
          </cell>
          <cell r="K351">
            <v>0</v>
          </cell>
          <cell r="M351">
            <v>193</v>
          </cell>
          <cell r="AM351">
            <v>1</v>
          </cell>
          <cell r="AN351">
            <v>4.3999999999999997E-2</v>
          </cell>
          <cell r="AO351">
            <v>1</v>
          </cell>
          <cell r="AP351" t="str">
            <v>배전전공</v>
          </cell>
          <cell r="AQ351">
            <v>4.3999999999999997E-2</v>
          </cell>
          <cell r="BB351" t="str">
            <v>전 5-18</v>
          </cell>
        </row>
        <row r="352">
          <cell r="A352">
            <v>331</v>
          </cell>
          <cell r="B352" t="str">
            <v>L·S</v>
          </cell>
          <cell r="C352" t="str">
            <v xml:space="preserve">25.8KV 3P 400A </v>
          </cell>
          <cell r="D352">
            <v>1</v>
          </cell>
          <cell r="E352" t="str">
            <v>대</v>
          </cell>
          <cell r="F352">
            <v>50</v>
          </cell>
          <cell r="G352">
            <v>1019731</v>
          </cell>
          <cell r="I352">
            <v>702652</v>
          </cell>
          <cell r="J352">
            <v>296000</v>
          </cell>
          <cell r="K352">
            <v>296000</v>
          </cell>
          <cell r="M352">
            <v>21079</v>
          </cell>
          <cell r="AM352">
            <v>1</v>
          </cell>
          <cell r="AN352">
            <v>4.8</v>
          </cell>
          <cell r="AO352">
            <v>1</v>
          </cell>
          <cell r="AP352" t="str">
            <v>배전전공</v>
          </cell>
          <cell r="AQ352">
            <v>4.8</v>
          </cell>
          <cell r="BB352" t="str">
            <v>전 5-29</v>
          </cell>
        </row>
        <row r="353">
          <cell r="A353">
            <v>332</v>
          </cell>
          <cell r="B353" t="str">
            <v>L·S</v>
          </cell>
          <cell r="C353" t="str">
            <v xml:space="preserve">25KV 3P 600A </v>
          </cell>
          <cell r="D353">
            <v>1</v>
          </cell>
          <cell r="E353" t="str">
            <v>대</v>
          </cell>
          <cell r="F353">
            <v>50</v>
          </cell>
          <cell r="G353">
            <v>753887</v>
          </cell>
          <cell r="I353">
            <v>731930</v>
          </cell>
          <cell r="J353">
            <v>0</v>
          </cell>
          <cell r="K353">
            <v>0</v>
          </cell>
          <cell r="M353">
            <v>21957</v>
          </cell>
          <cell r="AM353">
            <v>1</v>
          </cell>
          <cell r="AN353">
            <v>5</v>
          </cell>
          <cell r="AO353">
            <v>1</v>
          </cell>
          <cell r="AP353" t="str">
            <v>배전전공</v>
          </cell>
          <cell r="AQ353">
            <v>5</v>
          </cell>
          <cell r="BB353" t="str">
            <v>전 5-29</v>
          </cell>
        </row>
        <row r="354">
          <cell r="A354">
            <v>333</v>
          </cell>
          <cell r="B354" t="str">
            <v>ASS</v>
          </cell>
          <cell r="C354" t="str">
            <v xml:space="preserve">25.8KV 3P 200A </v>
          </cell>
          <cell r="D354">
            <v>1</v>
          </cell>
          <cell r="E354" t="str">
            <v>대</v>
          </cell>
          <cell r="F354">
            <v>50</v>
          </cell>
          <cell r="G354">
            <v>495718</v>
          </cell>
          <cell r="I354">
            <v>481280</v>
          </cell>
          <cell r="J354">
            <v>0</v>
          </cell>
          <cell r="K354">
            <v>0</v>
          </cell>
          <cell r="M354">
            <v>14438</v>
          </cell>
          <cell r="AM354">
            <v>2</v>
          </cell>
          <cell r="AN354">
            <v>5.4</v>
          </cell>
          <cell r="AO354">
            <v>1</v>
          </cell>
          <cell r="AP354" t="str">
            <v>배전전공</v>
          </cell>
          <cell r="AQ354">
            <v>2.7</v>
          </cell>
          <cell r="AR354" t="str">
            <v>보통인부</v>
          </cell>
          <cell r="AS354">
            <v>2.7</v>
          </cell>
          <cell r="BB354" t="str">
            <v>전 5-28</v>
          </cell>
        </row>
        <row r="355">
          <cell r="A355">
            <v>334</v>
          </cell>
          <cell r="B355" t="str">
            <v>P·F</v>
          </cell>
          <cell r="C355" t="str">
            <v xml:space="preserve">25.8KV  200A </v>
          </cell>
          <cell r="D355">
            <v>1</v>
          </cell>
          <cell r="E355" t="str">
            <v>개</v>
          </cell>
          <cell r="F355">
            <v>50</v>
          </cell>
          <cell r="G355">
            <v>42313</v>
          </cell>
          <cell r="I355">
            <v>41081</v>
          </cell>
          <cell r="J355">
            <v>0</v>
          </cell>
          <cell r="K355">
            <v>0</v>
          </cell>
          <cell r="M355">
            <v>1232</v>
          </cell>
          <cell r="AM355">
            <v>2</v>
          </cell>
          <cell r="AN355">
            <v>0.36</v>
          </cell>
          <cell r="AO355">
            <v>1</v>
          </cell>
          <cell r="AP355" t="str">
            <v>배전전공</v>
          </cell>
          <cell r="AQ355">
            <v>0.24</v>
          </cell>
          <cell r="AR355" t="str">
            <v>특별인부</v>
          </cell>
          <cell r="AS355">
            <v>0.12</v>
          </cell>
          <cell r="BB355" t="str">
            <v>전 5-27</v>
          </cell>
        </row>
        <row r="356">
          <cell r="A356">
            <v>335</v>
          </cell>
          <cell r="B356" t="str">
            <v>C·O·S</v>
          </cell>
          <cell r="C356" t="str">
            <v>25.8KV 100A</v>
          </cell>
          <cell r="D356">
            <v>1</v>
          </cell>
          <cell r="E356" t="str">
            <v>개</v>
          </cell>
          <cell r="F356">
            <v>50</v>
          </cell>
          <cell r="G356">
            <v>79913</v>
          </cell>
          <cell r="I356">
            <v>41081</v>
          </cell>
          <cell r="J356">
            <v>37600</v>
          </cell>
          <cell r="K356">
            <v>37600</v>
          </cell>
          <cell r="M356">
            <v>1232</v>
          </cell>
          <cell r="AM356">
            <v>2</v>
          </cell>
          <cell r="AN356">
            <v>0.36</v>
          </cell>
          <cell r="AO356">
            <v>1</v>
          </cell>
          <cell r="AP356" t="str">
            <v>배전전공</v>
          </cell>
          <cell r="AQ356">
            <v>0.24</v>
          </cell>
          <cell r="AR356" t="str">
            <v>특별인부</v>
          </cell>
          <cell r="AS356">
            <v>0.12</v>
          </cell>
          <cell r="BB356" t="str">
            <v>전 5-27</v>
          </cell>
        </row>
        <row r="357">
          <cell r="A357">
            <v>336</v>
          </cell>
          <cell r="B357" t="str">
            <v>L·A</v>
          </cell>
          <cell r="C357" t="str">
            <v xml:space="preserve">18KV </v>
          </cell>
          <cell r="D357">
            <v>1</v>
          </cell>
          <cell r="E357" t="str">
            <v>개</v>
          </cell>
          <cell r="F357">
            <v>50</v>
          </cell>
          <cell r="G357">
            <v>180185</v>
          </cell>
          <cell r="I357">
            <v>35132</v>
          </cell>
          <cell r="J357">
            <v>144000</v>
          </cell>
          <cell r="K357">
            <v>144000</v>
          </cell>
          <cell r="M357">
            <v>1053</v>
          </cell>
          <cell r="AM357">
            <v>1</v>
          </cell>
          <cell r="AN357">
            <v>0.24</v>
          </cell>
          <cell r="AO357">
            <v>1</v>
          </cell>
          <cell r="AP357" t="str">
            <v>배전전공</v>
          </cell>
          <cell r="AQ357">
            <v>0.24</v>
          </cell>
          <cell r="BB357" t="str">
            <v>전 5-31</v>
          </cell>
        </row>
        <row r="358">
          <cell r="A358">
            <v>337</v>
          </cell>
          <cell r="B358" t="str">
            <v>MOF</v>
          </cell>
          <cell r="C358" t="str">
            <v xml:space="preserve"> </v>
          </cell>
          <cell r="D358">
            <v>1</v>
          </cell>
          <cell r="E358" t="str">
            <v>대</v>
          </cell>
          <cell r="F358">
            <v>50</v>
          </cell>
          <cell r="G358">
            <v>738937</v>
          </cell>
          <cell r="I358">
            <v>96056</v>
          </cell>
          <cell r="J358">
            <v>640000</v>
          </cell>
          <cell r="K358">
            <v>640000</v>
          </cell>
          <cell r="M358">
            <v>2881</v>
          </cell>
          <cell r="AM358">
            <v>1</v>
          </cell>
          <cell r="AN358">
            <v>2</v>
          </cell>
          <cell r="AO358">
            <v>1</v>
          </cell>
          <cell r="AP358" t="str">
            <v>내선전공</v>
          </cell>
          <cell r="AQ358">
            <v>2</v>
          </cell>
          <cell r="BB358" t="str">
            <v>전 7-13</v>
          </cell>
        </row>
        <row r="359">
          <cell r="A359">
            <v>338</v>
          </cell>
          <cell r="B359" t="str">
            <v>계기함</v>
          </cell>
          <cell r="C359" t="str">
            <v xml:space="preserve">D.M 용 </v>
          </cell>
          <cell r="D359">
            <v>1</v>
          </cell>
          <cell r="E359" t="str">
            <v>대</v>
          </cell>
          <cell r="F359">
            <v>50</v>
          </cell>
          <cell r="G359">
            <v>54840</v>
          </cell>
          <cell r="I359">
            <v>14408</v>
          </cell>
          <cell r="J359">
            <v>40000</v>
          </cell>
          <cell r="K359">
            <v>40000</v>
          </cell>
          <cell r="M359">
            <v>432</v>
          </cell>
          <cell r="AM359">
            <v>1</v>
          </cell>
          <cell r="AN359">
            <v>0.3</v>
          </cell>
          <cell r="AO359">
            <v>1</v>
          </cell>
          <cell r="AP359" t="str">
            <v>내선전공</v>
          </cell>
          <cell r="AQ359">
            <v>0.3</v>
          </cell>
          <cell r="BB359" t="str">
            <v>전 7-13</v>
          </cell>
        </row>
        <row r="360">
          <cell r="A360">
            <v>339</v>
          </cell>
          <cell r="B360" t="str">
            <v>전력용변압기</v>
          </cell>
          <cell r="C360" t="str">
            <v>21800/220V 1φ150KVA</v>
          </cell>
          <cell r="D360">
            <v>1</v>
          </cell>
          <cell r="E360" t="str">
            <v>대</v>
          </cell>
          <cell r="F360">
            <v>50</v>
          </cell>
          <cell r="G360">
            <v>2823837</v>
          </cell>
          <cell r="I360">
            <v>784308</v>
          </cell>
          <cell r="J360">
            <v>2016000</v>
          </cell>
          <cell r="K360">
            <v>2016000</v>
          </cell>
          <cell r="M360">
            <v>23529</v>
          </cell>
          <cell r="AM360">
            <v>2</v>
          </cell>
          <cell r="AN360">
            <v>8.8000000000000007</v>
          </cell>
          <cell r="AO360">
            <v>1</v>
          </cell>
          <cell r="AP360" t="str">
            <v>배전전공</v>
          </cell>
          <cell r="AQ360">
            <v>4.4000000000000004</v>
          </cell>
          <cell r="AR360" t="str">
            <v>보통인부</v>
          </cell>
          <cell r="AS360">
            <v>4.4000000000000004</v>
          </cell>
          <cell r="BB360" t="str">
            <v>전 5-26</v>
          </cell>
        </row>
        <row r="361">
          <cell r="A361">
            <v>340</v>
          </cell>
          <cell r="B361" t="str">
            <v>콘덴서</v>
          </cell>
          <cell r="C361" t="str">
            <v>380V 20KVA</v>
          </cell>
          <cell r="D361">
            <v>1</v>
          </cell>
          <cell r="E361" t="str">
            <v>개</v>
          </cell>
          <cell r="F361">
            <v>50</v>
          </cell>
          <cell r="G361">
            <v>153232</v>
          </cell>
          <cell r="I361">
            <v>43915</v>
          </cell>
          <cell r="J361">
            <v>108000</v>
          </cell>
          <cell r="K361">
            <v>108000</v>
          </cell>
          <cell r="M361">
            <v>1317</v>
          </cell>
          <cell r="AM361">
            <v>1</v>
          </cell>
          <cell r="AN361">
            <v>0.3</v>
          </cell>
          <cell r="AO361">
            <v>1</v>
          </cell>
          <cell r="AP361" t="str">
            <v>배전전공</v>
          </cell>
          <cell r="AQ361">
            <v>0.3</v>
          </cell>
          <cell r="BB361" t="str">
            <v>전 5-30</v>
          </cell>
        </row>
        <row r="362">
          <cell r="A362">
            <v>341</v>
          </cell>
          <cell r="B362" t="str">
            <v>NFB</v>
          </cell>
          <cell r="C362" t="str">
            <v>3P 50AF</v>
          </cell>
          <cell r="D362">
            <v>1</v>
          </cell>
          <cell r="E362" t="str">
            <v>개</v>
          </cell>
          <cell r="F362">
            <v>50</v>
          </cell>
          <cell r="G362">
            <v>30941</v>
          </cell>
          <cell r="I362">
            <v>12487</v>
          </cell>
          <cell r="J362">
            <v>18080</v>
          </cell>
          <cell r="K362">
            <v>18080</v>
          </cell>
          <cell r="M362">
            <v>374</v>
          </cell>
          <cell r="AM362">
            <v>1</v>
          </cell>
          <cell r="AN362">
            <v>0.26</v>
          </cell>
          <cell r="AO362">
            <v>1</v>
          </cell>
          <cell r="AP362" t="str">
            <v>내선전공</v>
          </cell>
          <cell r="AQ362">
            <v>0.26</v>
          </cell>
          <cell r="BB362" t="str">
            <v>전 7-12</v>
          </cell>
        </row>
        <row r="363">
          <cell r="A363">
            <v>342</v>
          </cell>
          <cell r="B363" t="str">
            <v>변압기 가대</v>
          </cell>
          <cell r="C363" t="str">
            <v xml:space="preserve">H형 </v>
          </cell>
          <cell r="D363">
            <v>1</v>
          </cell>
          <cell r="E363" t="str">
            <v>조</v>
          </cell>
          <cell r="F363">
            <v>50</v>
          </cell>
          <cell r="G363">
            <v>559978</v>
          </cell>
          <cell r="I363">
            <v>543668</v>
          </cell>
          <cell r="J363">
            <v>0</v>
          </cell>
          <cell r="K363">
            <v>0</v>
          </cell>
          <cell r="M363">
            <v>16310</v>
          </cell>
          <cell r="AM363">
            <v>2</v>
          </cell>
          <cell r="AN363">
            <v>6.1</v>
          </cell>
          <cell r="AO363">
            <v>1</v>
          </cell>
          <cell r="AP363" t="str">
            <v>배전전공</v>
          </cell>
          <cell r="AQ363">
            <v>3.05</v>
          </cell>
          <cell r="AR363" t="str">
            <v>보통인부</v>
          </cell>
          <cell r="AS363">
            <v>3.05</v>
          </cell>
          <cell r="BB363" t="str">
            <v>전 5-23</v>
          </cell>
        </row>
        <row r="364">
          <cell r="A364">
            <v>343</v>
          </cell>
          <cell r="B364" t="str">
            <v>MLSS METER</v>
          </cell>
          <cell r="C364" t="str">
            <v xml:space="preserve">침적형 </v>
          </cell>
          <cell r="D364">
            <v>1</v>
          </cell>
          <cell r="E364" t="str">
            <v>EA</v>
          </cell>
          <cell r="F364">
            <v>50</v>
          </cell>
          <cell r="G364">
            <v>7702157</v>
          </cell>
          <cell r="I364">
            <v>21512</v>
          </cell>
          <cell r="J364">
            <v>7680000</v>
          </cell>
          <cell r="K364">
            <v>7680000</v>
          </cell>
          <cell r="M364">
            <v>645</v>
          </cell>
          <cell r="AM364">
            <v>1</v>
          </cell>
          <cell r="AN364">
            <v>0.4</v>
          </cell>
          <cell r="AO364">
            <v>1</v>
          </cell>
          <cell r="AP364" t="str">
            <v>계장공</v>
          </cell>
          <cell r="AQ364">
            <v>0.4</v>
          </cell>
          <cell r="BB364" t="str">
            <v>전 4-2</v>
          </cell>
        </row>
        <row r="365">
          <cell r="A365">
            <v>344</v>
          </cell>
          <cell r="B365" t="str">
            <v>DO METER</v>
          </cell>
          <cell r="C365" t="str">
            <v xml:space="preserve">침적형 </v>
          </cell>
          <cell r="D365">
            <v>1</v>
          </cell>
          <cell r="E365" t="str">
            <v>EA</v>
          </cell>
          <cell r="F365">
            <v>50</v>
          </cell>
          <cell r="G365">
            <v>3910157</v>
          </cell>
          <cell r="I365">
            <v>21512</v>
          </cell>
          <cell r="J365">
            <v>3888000</v>
          </cell>
          <cell r="K365">
            <v>3888000</v>
          </cell>
          <cell r="M365">
            <v>645</v>
          </cell>
          <cell r="AM365">
            <v>1</v>
          </cell>
          <cell r="AN365">
            <v>0.4</v>
          </cell>
          <cell r="AO365">
            <v>1</v>
          </cell>
          <cell r="AP365" t="str">
            <v>계장공</v>
          </cell>
          <cell r="AQ365">
            <v>0.4</v>
          </cell>
          <cell r="BB365" t="str">
            <v>전 4-2</v>
          </cell>
        </row>
        <row r="366">
          <cell r="A366">
            <v>345</v>
          </cell>
          <cell r="B366" t="str">
            <v>FLOW TRANSMITTER</v>
          </cell>
          <cell r="C366" t="str">
            <v xml:space="preserve">전자 D100 </v>
          </cell>
          <cell r="D366">
            <v>1</v>
          </cell>
          <cell r="E366" t="str">
            <v>EA</v>
          </cell>
          <cell r="F366">
            <v>50</v>
          </cell>
          <cell r="G366">
            <v>3773848</v>
          </cell>
          <cell r="I366">
            <v>13445</v>
          </cell>
          <cell r="J366">
            <v>3760000</v>
          </cell>
          <cell r="K366">
            <v>3760000</v>
          </cell>
          <cell r="M366">
            <v>403</v>
          </cell>
          <cell r="AM366">
            <v>1</v>
          </cell>
          <cell r="AN366">
            <v>0.25</v>
          </cell>
          <cell r="AO366">
            <v>1</v>
          </cell>
          <cell r="AP366" t="str">
            <v>계장공</v>
          </cell>
          <cell r="AQ366">
            <v>0.25</v>
          </cell>
          <cell r="BB366" t="str">
            <v>전 4-2</v>
          </cell>
        </row>
        <row r="367">
          <cell r="A367">
            <v>346</v>
          </cell>
          <cell r="B367" t="str">
            <v>FLOW TRANSMITTER</v>
          </cell>
          <cell r="C367" t="str">
            <v xml:space="preserve">PARSHALL FLUME </v>
          </cell>
          <cell r="D367">
            <v>1</v>
          </cell>
          <cell r="E367" t="str">
            <v>EA</v>
          </cell>
          <cell r="F367">
            <v>50</v>
          </cell>
          <cell r="G367">
            <v>6973848</v>
          </cell>
          <cell r="I367">
            <v>13445</v>
          </cell>
          <cell r="J367">
            <v>6960000</v>
          </cell>
          <cell r="K367">
            <v>6960000</v>
          </cell>
          <cell r="M367">
            <v>403</v>
          </cell>
          <cell r="AM367">
            <v>1</v>
          </cell>
          <cell r="AN367">
            <v>0.25</v>
          </cell>
          <cell r="AO367">
            <v>1</v>
          </cell>
          <cell r="AP367" t="str">
            <v>계장공</v>
          </cell>
          <cell r="AQ367">
            <v>0.25</v>
          </cell>
          <cell r="BB367" t="str">
            <v>전 4-2</v>
          </cell>
        </row>
        <row r="368">
          <cell r="A368">
            <v>347</v>
          </cell>
          <cell r="B368" t="str">
            <v>LEVEL TRANSMITTER</v>
          </cell>
          <cell r="C368" t="str">
            <v xml:space="preserve">정전용량식 </v>
          </cell>
          <cell r="D368">
            <v>1</v>
          </cell>
          <cell r="E368" t="str">
            <v>EA</v>
          </cell>
          <cell r="F368">
            <v>50</v>
          </cell>
          <cell r="G368">
            <v>2013848</v>
          </cell>
          <cell r="I368">
            <v>13445</v>
          </cell>
          <cell r="J368">
            <v>2000000</v>
          </cell>
          <cell r="K368">
            <v>2000000</v>
          </cell>
          <cell r="M368">
            <v>403</v>
          </cell>
          <cell r="AM368">
            <v>1</v>
          </cell>
          <cell r="AN368">
            <v>0.25</v>
          </cell>
          <cell r="AO368">
            <v>1</v>
          </cell>
          <cell r="AP368" t="str">
            <v>계장공</v>
          </cell>
          <cell r="AQ368">
            <v>0.25</v>
          </cell>
          <cell r="BB368" t="str">
            <v>전 4-2</v>
          </cell>
        </row>
        <row r="369">
          <cell r="A369">
            <v>348</v>
          </cell>
          <cell r="B369" t="str">
            <v>LEVEL TRANSMITTER</v>
          </cell>
          <cell r="C369" t="str">
            <v xml:space="preserve">ULTRASONIC </v>
          </cell>
          <cell r="D369">
            <v>1</v>
          </cell>
          <cell r="E369" t="str">
            <v>EA</v>
          </cell>
          <cell r="F369">
            <v>50</v>
          </cell>
          <cell r="G369">
            <v>3213848</v>
          </cell>
          <cell r="I369">
            <v>13445</v>
          </cell>
          <cell r="J369">
            <v>3200000</v>
          </cell>
          <cell r="K369">
            <v>3200000</v>
          </cell>
          <cell r="M369">
            <v>403</v>
          </cell>
          <cell r="AM369">
            <v>1</v>
          </cell>
          <cell r="AN369">
            <v>0.25</v>
          </cell>
          <cell r="AO369">
            <v>1</v>
          </cell>
          <cell r="AP369" t="str">
            <v>계장공</v>
          </cell>
          <cell r="AQ369">
            <v>0.25</v>
          </cell>
          <cell r="BB369" t="str">
            <v>전 4-2</v>
          </cell>
        </row>
        <row r="370">
          <cell r="A370">
            <v>349</v>
          </cell>
          <cell r="B370" t="str">
            <v>LEVEL SWITCH</v>
          </cell>
          <cell r="C370" t="str">
            <v xml:space="preserve">오뚜기식 </v>
          </cell>
          <cell r="D370">
            <v>1</v>
          </cell>
          <cell r="E370" t="str">
            <v>EA</v>
          </cell>
          <cell r="F370">
            <v>50</v>
          </cell>
          <cell r="G370">
            <v>332186</v>
          </cell>
          <cell r="I370">
            <v>11832</v>
          </cell>
          <cell r="J370">
            <v>320000</v>
          </cell>
          <cell r="K370">
            <v>320000</v>
          </cell>
          <cell r="M370">
            <v>354</v>
          </cell>
          <cell r="AM370">
            <v>1</v>
          </cell>
          <cell r="AN370">
            <v>0.22</v>
          </cell>
          <cell r="AO370">
            <v>1</v>
          </cell>
          <cell r="AP370" t="str">
            <v>계장공</v>
          </cell>
          <cell r="AQ370">
            <v>0.22</v>
          </cell>
          <cell r="BB370" t="str">
            <v>전 4-2</v>
          </cell>
        </row>
        <row r="371">
          <cell r="A371">
            <v>350</v>
          </cell>
          <cell r="B371" t="str">
            <v>LEVEL SWITCH</v>
          </cell>
          <cell r="C371" t="str">
            <v xml:space="preserve">VIBLATION </v>
          </cell>
          <cell r="D371">
            <v>1</v>
          </cell>
          <cell r="E371" t="str">
            <v>EA</v>
          </cell>
          <cell r="F371">
            <v>50</v>
          </cell>
          <cell r="G371">
            <v>676186</v>
          </cell>
          <cell r="I371">
            <v>11832</v>
          </cell>
          <cell r="J371">
            <v>664000</v>
          </cell>
          <cell r="K371">
            <v>664000</v>
          </cell>
          <cell r="M371">
            <v>354</v>
          </cell>
          <cell r="AM371">
            <v>1</v>
          </cell>
          <cell r="AN371">
            <v>0.22</v>
          </cell>
          <cell r="AO371">
            <v>1</v>
          </cell>
          <cell r="AP371" t="str">
            <v>계장공</v>
          </cell>
          <cell r="AQ371">
            <v>0.22</v>
          </cell>
          <cell r="BB371" t="str">
            <v>전 4-2</v>
          </cell>
        </row>
        <row r="372">
          <cell r="A372">
            <v>351</v>
          </cell>
          <cell r="B372" t="str">
            <v>INDICATOR</v>
          </cell>
          <cell r="C372" t="str">
            <v xml:space="preserve"> </v>
          </cell>
          <cell r="D372">
            <v>1</v>
          </cell>
          <cell r="E372" t="str">
            <v>EA</v>
          </cell>
          <cell r="F372">
            <v>50</v>
          </cell>
          <cell r="G372">
            <v>136618</v>
          </cell>
          <cell r="I372">
            <v>16134</v>
          </cell>
          <cell r="J372">
            <v>120000</v>
          </cell>
          <cell r="K372">
            <v>120000</v>
          </cell>
          <cell r="M372">
            <v>484</v>
          </cell>
          <cell r="AM372">
            <v>1</v>
          </cell>
          <cell r="AN372">
            <v>0.3</v>
          </cell>
          <cell r="AO372">
            <v>1</v>
          </cell>
          <cell r="AP372" t="str">
            <v>계장공</v>
          </cell>
          <cell r="AQ372">
            <v>0.3</v>
          </cell>
          <cell r="BB372" t="str">
            <v>전 4-2</v>
          </cell>
        </row>
        <row r="373">
          <cell r="A373">
            <v>352</v>
          </cell>
          <cell r="B373" t="str">
            <v>INTEGRATOR</v>
          </cell>
          <cell r="C373" t="str">
            <v xml:space="preserve"> </v>
          </cell>
          <cell r="D373">
            <v>1</v>
          </cell>
          <cell r="E373" t="str">
            <v>EA</v>
          </cell>
          <cell r="F373">
            <v>50</v>
          </cell>
          <cell r="G373">
            <v>360618</v>
          </cell>
          <cell r="I373">
            <v>16134</v>
          </cell>
          <cell r="J373">
            <v>344000</v>
          </cell>
          <cell r="K373">
            <v>344000</v>
          </cell>
          <cell r="M373">
            <v>484</v>
          </cell>
          <cell r="AM373">
            <v>1</v>
          </cell>
          <cell r="AN373">
            <v>0.3</v>
          </cell>
          <cell r="AO373">
            <v>1</v>
          </cell>
          <cell r="AP373" t="str">
            <v>계장공</v>
          </cell>
          <cell r="AQ373">
            <v>0.3</v>
          </cell>
          <cell r="BB373" t="str">
            <v>전 4-2</v>
          </cell>
        </row>
        <row r="374">
          <cell r="A374">
            <v>353</v>
          </cell>
          <cell r="B374" t="str">
            <v>DISTRIBUTOR</v>
          </cell>
          <cell r="C374" t="str">
            <v xml:space="preserve"> </v>
          </cell>
          <cell r="D374">
            <v>1</v>
          </cell>
          <cell r="E374" t="str">
            <v>EA</v>
          </cell>
          <cell r="F374">
            <v>50</v>
          </cell>
          <cell r="G374">
            <v>176618</v>
          </cell>
          <cell r="I374">
            <v>16134</v>
          </cell>
          <cell r="J374">
            <v>160000</v>
          </cell>
          <cell r="K374">
            <v>160000</v>
          </cell>
          <cell r="M374">
            <v>484</v>
          </cell>
          <cell r="AM374">
            <v>1</v>
          </cell>
          <cell r="AN374">
            <v>0.3</v>
          </cell>
          <cell r="AO374">
            <v>1</v>
          </cell>
          <cell r="AP374" t="str">
            <v>계장공</v>
          </cell>
          <cell r="AQ374">
            <v>0.3</v>
          </cell>
          <cell r="BB374" t="str">
            <v>전 4-2</v>
          </cell>
        </row>
        <row r="375">
          <cell r="A375">
            <v>354</v>
          </cell>
          <cell r="B375" t="str">
            <v>현장계기 BOX</v>
          </cell>
          <cell r="C375" t="str">
            <v xml:space="preserve"> </v>
          </cell>
          <cell r="D375">
            <v>1</v>
          </cell>
          <cell r="E375" t="str">
            <v>EA</v>
          </cell>
          <cell r="F375">
            <v>50</v>
          </cell>
          <cell r="G375">
            <v>774386</v>
          </cell>
          <cell r="I375">
            <v>441152</v>
          </cell>
          <cell r="J375">
            <v>320000</v>
          </cell>
          <cell r="K375">
            <v>320000</v>
          </cell>
          <cell r="M375">
            <v>13234</v>
          </cell>
          <cell r="AM375">
            <v>2</v>
          </cell>
          <cell r="AN375">
            <v>9.8000000000000007</v>
          </cell>
          <cell r="AO375">
            <v>1</v>
          </cell>
          <cell r="AP375" t="str">
            <v>계장공</v>
          </cell>
          <cell r="AQ375">
            <v>5.88</v>
          </cell>
          <cell r="AR375" t="str">
            <v>보통인부</v>
          </cell>
          <cell r="AS375">
            <v>3.92</v>
          </cell>
          <cell r="BB375" t="str">
            <v>전 4-1</v>
          </cell>
        </row>
        <row r="376">
          <cell r="A376">
            <v>355</v>
          </cell>
          <cell r="B376" t="str">
            <v>특고반 설치</v>
          </cell>
          <cell r="C376" t="str">
            <v xml:space="preserve">HV-1-5 </v>
          </cell>
          <cell r="D376">
            <v>1</v>
          </cell>
          <cell r="E376" t="str">
            <v>면</v>
          </cell>
          <cell r="F376">
            <v>50</v>
          </cell>
          <cell r="G376">
            <v>964590</v>
          </cell>
          <cell r="I376">
            <v>936496</v>
          </cell>
          <cell r="J376">
            <v>0</v>
          </cell>
          <cell r="K376">
            <v>0</v>
          </cell>
          <cell r="M376">
            <v>28094</v>
          </cell>
          <cell r="AM376">
            <v>3</v>
          </cell>
          <cell r="AN376">
            <v>18</v>
          </cell>
          <cell r="AO376">
            <v>1</v>
          </cell>
          <cell r="AP376" t="str">
            <v>프랜트전공</v>
          </cell>
          <cell r="AQ376">
            <v>7.4</v>
          </cell>
          <cell r="AR376" t="str">
            <v>보통인부</v>
          </cell>
          <cell r="AS376">
            <v>5.3</v>
          </cell>
          <cell r="AT376" t="str">
            <v>비계공</v>
          </cell>
          <cell r="AU376">
            <v>5.3</v>
          </cell>
          <cell r="BB376" t="str">
            <v>전 5-64</v>
          </cell>
        </row>
        <row r="377">
          <cell r="A377">
            <v>356</v>
          </cell>
          <cell r="B377" t="str">
            <v>TR반 설치</v>
          </cell>
          <cell r="C377" t="str">
            <v xml:space="preserve">TR </v>
          </cell>
          <cell r="D377">
            <v>1</v>
          </cell>
          <cell r="E377" t="str">
            <v>면</v>
          </cell>
          <cell r="F377">
            <v>50</v>
          </cell>
          <cell r="G377">
            <v>1211687</v>
          </cell>
          <cell r="I377">
            <v>1176396</v>
          </cell>
          <cell r="J377">
            <v>0</v>
          </cell>
          <cell r="K377">
            <v>0</v>
          </cell>
          <cell r="M377">
            <v>35291</v>
          </cell>
          <cell r="AM377">
            <v>3</v>
          </cell>
          <cell r="AN377">
            <v>22.6</v>
          </cell>
          <cell r="AO377">
            <v>1</v>
          </cell>
          <cell r="AP377" t="str">
            <v>프랜트전공</v>
          </cell>
          <cell r="AQ377">
            <v>9.4</v>
          </cell>
          <cell r="AR377" t="str">
            <v>보통인부</v>
          </cell>
          <cell r="AS377">
            <v>6.6</v>
          </cell>
          <cell r="AT377" t="str">
            <v>비계공</v>
          </cell>
          <cell r="AU377">
            <v>6.6</v>
          </cell>
          <cell r="BB377" t="str">
            <v>전 5-64</v>
          </cell>
        </row>
        <row r="378">
          <cell r="A378">
            <v>357</v>
          </cell>
          <cell r="B378" t="str">
            <v>저압반 설치</v>
          </cell>
          <cell r="C378" t="str">
            <v xml:space="preserve">LV-1,2 </v>
          </cell>
          <cell r="D378">
            <v>1</v>
          </cell>
          <cell r="E378" t="str">
            <v>면</v>
          </cell>
          <cell r="F378">
            <v>50</v>
          </cell>
          <cell r="G378">
            <v>379717</v>
          </cell>
          <cell r="I378">
            <v>368658</v>
          </cell>
          <cell r="J378">
            <v>0</v>
          </cell>
          <cell r="K378">
            <v>0</v>
          </cell>
          <cell r="M378">
            <v>11059</v>
          </cell>
          <cell r="AM378">
            <v>3</v>
          </cell>
          <cell r="AN378">
            <v>7.3999999999999995</v>
          </cell>
          <cell r="AO378">
            <v>1</v>
          </cell>
          <cell r="AP378" t="str">
            <v>프랜트전공</v>
          </cell>
          <cell r="AQ378">
            <v>3.7</v>
          </cell>
          <cell r="AR378" t="str">
            <v>보통인부</v>
          </cell>
          <cell r="AS378">
            <v>2.4</v>
          </cell>
          <cell r="AT378" t="str">
            <v>비계공</v>
          </cell>
          <cell r="AU378">
            <v>1.3</v>
          </cell>
          <cell r="BB378" t="str">
            <v>전 5-62</v>
          </cell>
        </row>
        <row r="379">
          <cell r="A379">
            <v>358</v>
          </cell>
          <cell r="B379" t="str">
            <v>MCC 설치</v>
          </cell>
          <cell r="D379">
            <v>1</v>
          </cell>
          <cell r="E379" t="str">
            <v>면</v>
          </cell>
          <cell r="F379">
            <v>50</v>
          </cell>
          <cell r="G379">
            <v>226780</v>
          </cell>
          <cell r="I379">
            <v>220175</v>
          </cell>
          <cell r="J379">
            <v>0</v>
          </cell>
          <cell r="K379">
            <v>0</v>
          </cell>
          <cell r="M379">
            <v>6605</v>
          </cell>
          <cell r="AM379">
            <v>3</v>
          </cell>
          <cell r="AN379">
            <v>4.4000000000000004</v>
          </cell>
          <cell r="AO379">
            <v>1</v>
          </cell>
          <cell r="AP379" t="str">
            <v>프랜트전공</v>
          </cell>
          <cell r="AQ379">
            <v>2.2000000000000002</v>
          </cell>
          <cell r="AR379" t="str">
            <v>보통인부</v>
          </cell>
          <cell r="AS379">
            <v>1.4</v>
          </cell>
          <cell r="AT379" t="str">
            <v>비계공</v>
          </cell>
          <cell r="AU379">
            <v>0.8</v>
          </cell>
          <cell r="BB379" t="str">
            <v>전 5-62</v>
          </cell>
        </row>
        <row r="380">
          <cell r="A380">
            <v>359</v>
          </cell>
          <cell r="B380" t="str">
            <v>LOP 설치</v>
          </cell>
          <cell r="C380" t="str">
            <v xml:space="preserve"> </v>
          </cell>
          <cell r="D380">
            <v>1</v>
          </cell>
          <cell r="E380" t="str">
            <v>EA</v>
          </cell>
          <cell r="F380">
            <v>50</v>
          </cell>
          <cell r="G380">
            <v>324561</v>
          </cell>
          <cell r="I380">
            <v>315108</v>
          </cell>
          <cell r="J380">
            <v>0</v>
          </cell>
          <cell r="K380">
            <v>0</v>
          </cell>
          <cell r="M380">
            <v>9453</v>
          </cell>
          <cell r="AM380">
            <v>2</v>
          </cell>
          <cell r="AN380">
            <v>7</v>
          </cell>
          <cell r="AO380">
            <v>1</v>
          </cell>
          <cell r="AP380" t="str">
            <v>계장공</v>
          </cell>
          <cell r="AQ380">
            <v>4.2</v>
          </cell>
          <cell r="AR380" t="str">
            <v>보통인부</v>
          </cell>
          <cell r="AS380">
            <v>2.8</v>
          </cell>
          <cell r="BB380" t="str">
            <v>전 5-62</v>
          </cell>
        </row>
        <row r="381">
          <cell r="A381">
            <v>360</v>
          </cell>
          <cell r="B381" t="str">
            <v>MOP 설치</v>
          </cell>
          <cell r="C381" t="str">
            <v xml:space="preserve"> </v>
          </cell>
          <cell r="D381">
            <v>1</v>
          </cell>
          <cell r="E381" t="str">
            <v>EA</v>
          </cell>
          <cell r="F381">
            <v>50</v>
          </cell>
          <cell r="G381">
            <v>1044561</v>
          </cell>
          <cell r="I381">
            <v>315108</v>
          </cell>
          <cell r="J381">
            <v>720000</v>
          </cell>
          <cell r="K381">
            <v>720000</v>
          </cell>
          <cell r="M381">
            <v>9453</v>
          </cell>
          <cell r="AM381">
            <v>2</v>
          </cell>
          <cell r="AN381">
            <v>7</v>
          </cell>
          <cell r="AO381">
            <v>1</v>
          </cell>
          <cell r="AP381" t="str">
            <v>계장공</v>
          </cell>
          <cell r="AQ381">
            <v>4.2</v>
          </cell>
          <cell r="AR381" t="str">
            <v>보통인부</v>
          </cell>
          <cell r="AS381">
            <v>2.8</v>
          </cell>
          <cell r="BB381" t="str">
            <v>전 5-62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6실예"/>
      <sheetName val="#REF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성갑지"/>
      <sheetName val="기성청구대비"/>
      <sheetName val="공정별내역서"/>
      <sheetName val="공정집계표"/>
      <sheetName val="일위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WORK"/>
      <sheetName val="물가대비표"/>
      <sheetName val="집계표"/>
      <sheetName val="노무비(DB)"/>
      <sheetName val="산출및내역"/>
      <sheetName val="포장재료집계표"/>
      <sheetName val="포장면적산출"/>
      <sheetName val="포장수량집계"/>
      <sheetName val="대로근거"/>
      <sheetName val="중로근거"/>
      <sheetName val="준검 내역서"/>
      <sheetName val="노무비단가"/>
      <sheetName val="48일위(기존)"/>
      <sheetName val="9509"/>
      <sheetName val="금광1터널"/>
      <sheetName val="인건비 "/>
      <sheetName val="견적을지"/>
      <sheetName val="세부내역(직접인건비)"/>
      <sheetName val="세부내역(직접경비)"/>
      <sheetName val="기자재대비표"/>
      <sheetName val="자재단가"/>
      <sheetName val="2000년1차"/>
      <sheetName val="기계경비(시간당)"/>
      <sheetName val="램머"/>
      <sheetName val="내역서"/>
      <sheetName val="기본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UBI"/>
      <sheetName val="일위대가표 O"/>
      <sheetName val="WORK"/>
      <sheetName val="Module1"/>
      <sheetName val="Module3"/>
      <sheetName val="Module5"/>
      <sheetName val="단가"/>
      <sheetName val="총공사원가계산"/>
      <sheetName val="도급원가계산"/>
      <sheetName val="내역서"/>
      <sheetName val="목록"/>
      <sheetName val="일대-1"/>
      <sheetName val="일대-2"/>
      <sheetName val="일대-3"/>
      <sheetName val="일대-4"/>
      <sheetName val="중기단가"/>
      <sheetName val="자재단가"/>
      <sheetName val="기타경비산출"/>
      <sheetName val="Module4"/>
      <sheetName val="관급"/>
      <sheetName val="세부내역"/>
      <sheetName val="일위대가"/>
      <sheetName val="인건비"/>
      <sheetName val="인건-측정"/>
      <sheetName val="단가비교표"/>
      <sheetName val="물가대비표"/>
      <sheetName val="점검총괄"/>
      <sheetName val="우성교간선"/>
      <sheetName val="노임단가"/>
      <sheetName val="1"/>
      <sheetName val="대비"/>
      <sheetName val="실행철강하도"/>
      <sheetName val="원하대비"/>
      <sheetName val="원도급"/>
      <sheetName val="하도급"/>
      <sheetName val="노임"/>
      <sheetName val="BID"/>
      <sheetName val="CABLE SIZE-1"/>
      <sheetName val="여과지동"/>
      <sheetName val="기초자료"/>
      <sheetName val="1단계"/>
      <sheetName val="2000년1차"/>
      <sheetName val="Sheet1"/>
      <sheetName val="환경평가"/>
      <sheetName val="인구"/>
    </sheetNames>
    <sheetDataSet>
      <sheetData sheetId="0" refreshError="1"/>
      <sheetData sheetId="1" refreshError="1"/>
      <sheetData sheetId="2" refreshError="1">
        <row r="22">
          <cell r="A22">
            <v>1</v>
          </cell>
          <cell r="B22" t="str">
            <v>전선</v>
          </cell>
          <cell r="C22" t="str">
            <v>GV 3.5㎟</v>
          </cell>
          <cell r="D22">
            <v>1.1000000000000001</v>
          </cell>
          <cell r="E22" t="str">
            <v>m</v>
          </cell>
          <cell r="F22">
            <v>30</v>
          </cell>
          <cell r="G22">
            <v>790</v>
          </cell>
          <cell r="I22">
            <v>479</v>
          </cell>
          <cell r="J22">
            <v>270</v>
          </cell>
          <cell r="K22">
            <v>297</v>
          </cell>
          <cell r="M22">
            <v>14</v>
          </cell>
          <cell r="N22" t="str">
            <v>잡재료비</v>
          </cell>
          <cell r="O22" t="str">
            <v>배선의 5%</v>
          </cell>
          <cell r="P22">
            <v>1</v>
          </cell>
          <cell r="Q22" t="str">
            <v>식</v>
          </cell>
          <cell r="W22">
            <v>14</v>
          </cell>
          <cell r="AM22">
            <v>1</v>
          </cell>
          <cell r="AN22">
            <v>1</v>
          </cell>
          <cell r="AO22">
            <v>1</v>
          </cell>
          <cell r="AP22" t="str">
            <v>내선전공</v>
          </cell>
          <cell r="AQ22">
            <v>0.01</v>
          </cell>
          <cell r="BB22" t="str">
            <v>전 3-72</v>
          </cell>
          <cell r="BC22">
            <v>1</v>
          </cell>
        </row>
        <row r="23">
          <cell r="A23">
            <v>2</v>
          </cell>
          <cell r="B23" t="str">
            <v>전선</v>
          </cell>
          <cell r="C23" t="str">
            <v>GV 5.5㎟</v>
          </cell>
          <cell r="D23">
            <v>1.1000000000000001</v>
          </cell>
          <cell r="E23" t="str">
            <v>m</v>
          </cell>
          <cell r="F23">
            <v>30</v>
          </cell>
          <cell r="G23">
            <v>896</v>
          </cell>
          <cell r="I23">
            <v>479</v>
          </cell>
          <cell r="J23">
            <v>367</v>
          </cell>
          <cell r="K23">
            <v>403</v>
          </cell>
          <cell r="M23">
            <v>14</v>
          </cell>
          <cell r="N23" t="str">
            <v>잡재료비</v>
          </cell>
          <cell r="O23" t="str">
            <v>배선의 5%</v>
          </cell>
          <cell r="P23">
            <v>1</v>
          </cell>
          <cell r="Q23" t="str">
            <v>식</v>
          </cell>
          <cell r="W23">
            <v>20</v>
          </cell>
          <cell r="AM23">
            <v>1</v>
          </cell>
          <cell r="AN23">
            <v>1</v>
          </cell>
          <cell r="AO23">
            <v>1</v>
          </cell>
          <cell r="AP23" t="str">
            <v>내선전공</v>
          </cell>
          <cell r="AQ23">
            <v>0.01</v>
          </cell>
          <cell r="BB23" t="str">
            <v>전 3-72</v>
          </cell>
          <cell r="BC23">
            <v>1</v>
          </cell>
        </row>
        <row r="24">
          <cell r="A24">
            <v>3</v>
          </cell>
          <cell r="B24" t="str">
            <v>전선</v>
          </cell>
          <cell r="C24" t="str">
            <v>GV 8㎟</v>
          </cell>
          <cell r="D24">
            <v>1.1000000000000001</v>
          </cell>
          <cell r="E24" t="str">
            <v>m</v>
          </cell>
          <cell r="F24">
            <v>30</v>
          </cell>
          <cell r="G24">
            <v>1110</v>
          </cell>
          <cell r="I24">
            <v>479</v>
          </cell>
          <cell r="J24">
            <v>561</v>
          </cell>
          <cell r="K24">
            <v>617</v>
          </cell>
          <cell r="M24">
            <v>14</v>
          </cell>
          <cell r="N24" t="str">
            <v>잡재료비</v>
          </cell>
          <cell r="O24" t="str">
            <v>배선의 5%</v>
          </cell>
          <cell r="P24">
            <v>1</v>
          </cell>
          <cell r="Q24" t="str">
            <v>식</v>
          </cell>
          <cell r="W24">
            <v>30</v>
          </cell>
          <cell r="AM24">
            <v>1</v>
          </cell>
          <cell r="AN24">
            <v>1</v>
          </cell>
          <cell r="AO24">
            <v>1</v>
          </cell>
          <cell r="AP24" t="str">
            <v>내선전공</v>
          </cell>
          <cell r="AQ24">
            <v>0.01</v>
          </cell>
          <cell r="BB24" t="str">
            <v>전 3-72</v>
          </cell>
          <cell r="BC24">
            <v>1</v>
          </cell>
        </row>
        <row r="25">
          <cell r="A25">
            <v>4</v>
          </cell>
          <cell r="B25" t="str">
            <v>전선</v>
          </cell>
          <cell r="C25" t="str">
            <v>GV 14㎟</v>
          </cell>
          <cell r="D25">
            <v>1.1000000000000001</v>
          </cell>
          <cell r="E25" t="str">
            <v>m</v>
          </cell>
          <cell r="F25">
            <v>30</v>
          </cell>
          <cell r="G25">
            <v>1533</v>
          </cell>
          <cell r="I25">
            <v>479</v>
          </cell>
          <cell r="J25">
            <v>946</v>
          </cell>
          <cell r="K25">
            <v>1040</v>
          </cell>
          <cell r="M25">
            <v>14</v>
          </cell>
          <cell r="N25" t="str">
            <v>잡재료비</v>
          </cell>
          <cell r="O25" t="str">
            <v>배선의 5%</v>
          </cell>
          <cell r="P25">
            <v>1</v>
          </cell>
          <cell r="Q25" t="str">
            <v>식</v>
          </cell>
          <cell r="W25">
            <v>52</v>
          </cell>
          <cell r="AM25">
            <v>1</v>
          </cell>
          <cell r="AN25">
            <v>1</v>
          </cell>
          <cell r="AO25">
            <v>1</v>
          </cell>
          <cell r="AP25" t="str">
            <v>내선전공</v>
          </cell>
          <cell r="AQ25">
            <v>0.01</v>
          </cell>
          <cell r="BB25" t="str">
            <v>전 3-72</v>
          </cell>
          <cell r="BC25">
            <v>1</v>
          </cell>
        </row>
        <row r="26">
          <cell r="A26">
            <v>5</v>
          </cell>
          <cell r="B26" t="str">
            <v>전선</v>
          </cell>
          <cell r="C26" t="str">
            <v>GV 22㎟</v>
          </cell>
          <cell r="D26">
            <v>1.1000000000000001</v>
          </cell>
          <cell r="E26" t="str">
            <v>m</v>
          </cell>
          <cell r="F26">
            <v>30</v>
          </cell>
          <cell r="G26">
            <v>2035</v>
          </cell>
          <cell r="I26">
            <v>574</v>
          </cell>
          <cell r="J26">
            <v>1313</v>
          </cell>
          <cell r="K26">
            <v>1444</v>
          </cell>
          <cell r="M26">
            <v>17</v>
          </cell>
          <cell r="N26" t="str">
            <v>잡재료비</v>
          </cell>
          <cell r="O26" t="str">
            <v>배선의 5%</v>
          </cell>
          <cell r="P26">
            <v>1</v>
          </cell>
          <cell r="Q26" t="str">
            <v>식</v>
          </cell>
          <cell r="W26">
            <v>72</v>
          </cell>
          <cell r="AM26">
            <v>1</v>
          </cell>
          <cell r="AN26">
            <v>1</v>
          </cell>
          <cell r="AO26">
            <v>1</v>
          </cell>
          <cell r="AP26" t="str">
            <v>내선전공</v>
          </cell>
          <cell r="AQ26">
            <v>1.2E-2</v>
          </cell>
          <cell r="BB26" t="str">
            <v>전 3-72</v>
          </cell>
          <cell r="BC26">
            <v>1</v>
          </cell>
        </row>
        <row r="27">
          <cell r="B27" t="str">
            <v>전선</v>
          </cell>
          <cell r="C27" t="str">
            <v>GV 38㎟</v>
          </cell>
          <cell r="D27">
            <v>1.1000000000000001</v>
          </cell>
          <cell r="E27" t="str">
            <v>m</v>
          </cell>
          <cell r="F27">
            <v>30</v>
          </cell>
          <cell r="G27">
            <v>2826</v>
          </cell>
          <cell r="I27">
            <v>574</v>
          </cell>
          <cell r="J27">
            <v>2032</v>
          </cell>
          <cell r="K27">
            <v>2235</v>
          </cell>
          <cell r="M27">
            <v>17</v>
          </cell>
          <cell r="N27" t="str">
            <v>잡재료비</v>
          </cell>
          <cell r="O27" t="str">
            <v>배선의 5%</v>
          </cell>
          <cell r="P27">
            <v>1</v>
          </cell>
          <cell r="Q27" t="str">
            <v>식</v>
          </cell>
          <cell r="W27">
            <v>111</v>
          </cell>
          <cell r="AM27">
            <v>1</v>
          </cell>
          <cell r="AN27">
            <v>1</v>
          </cell>
          <cell r="AO27">
            <v>1</v>
          </cell>
          <cell r="AP27" t="str">
            <v>내선전공</v>
          </cell>
          <cell r="AQ27">
            <v>1.2E-2</v>
          </cell>
          <cell r="BB27" t="str">
            <v>전 3-76</v>
          </cell>
          <cell r="BC27">
            <v>1</v>
          </cell>
        </row>
        <row r="28">
          <cell r="A28">
            <v>6</v>
          </cell>
          <cell r="B28" t="str">
            <v>전선</v>
          </cell>
          <cell r="C28" t="str">
            <v>GV 60㎟</v>
          </cell>
          <cell r="D28">
            <v>1.1000000000000001</v>
          </cell>
          <cell r="E28" t="str">
            <v>m</v>
          </cell>
          <cell r="F28">
            <v>30</v>
          </cell>
          <cell r="G28">
            <v>4179</v>
          </cell>
          <cell r="I28">
            <v>718</v>
          </cell>
          <cell r="J28">
            <v>3128</v>
          </cell>
          <cell r="K28">
            <v>3440</v>
          </cell>
          <cell r="M28">
            <v>21</v>
          </cell>
          <cell r="N28" t="str">
            <v>잡재료비</v>
          </cell>
          <cell r="O28" t="str">
            <v>배선의 5%</v>
          </cell>
          <cell r="P28">
            <v>1</v>
          </cell>
          <cell r="Q28" t="str">
            <v>식</v>
          </cell>
          <cell r="W28">
            <v>172</v>
          </cell>
          <cell r="AM28">
            <v>1</v>
          </cell>
          <cell r="AN28">
            <v>1</v>
          </cell>
          <cell r="AO28">
            <v>1</v>
          </cell>
          <cell r="AP28" t="str">
            <v>내선전공</v>
          </cell>
          <cell r="AQ28">
            <v>1.4999999999999999E-2</v>
          </cell>
          <cell r="BB28" t="str">
            <v>전 3-72</v>
          </cell>
          <cell r="BC28">
            <v>1</v>
          </cell>
        </row>
        <row r="29">
          <cell r="B29" t="str">
            <v>전선</v>
          </cell>
          <cell r="C29" t="str">
            <v>GV 80㎟</v>
          </cell>
          <cell r="D29">
            <v>1.1000000000000001</v>
          </cell>
          <cell r="E29" t="str">
            <v>m</v>
          </cell>
          <cell r="F29">
            <v>30</v>
          </cell>
          <cell r="G29">
            <v>7401</v>
          </cell>
          <cell r="I29">
            <v>7186</v>
          </cell>
          <cell r="K29">
            <v>0</v>
          </cell>
          <cell r="M29">
            <v>215</v>
          </cell>
          <cell r="N29" t="str">
            <v>잡재료비</v>
          </cell>
          <cell r="O29" t="str">
            <v>배선의 5%</v>
          </cell>
          <cell r="P29">
            <v>1</v>
          </cell>
          <cell r="Q29" t="str">
            <v>식</v>
          </cell>
          <cell r="W29">
            <v>0</v>
          </cell>
          <cell r="AM29">
            <v>1</v>
          </cell>
          <cell r="AN29">
            <v>1</v>
          </cell>
          <cell r="AO29">
            <v>1</v>
          </cell>
          <cell r="AP29" t="str">
            <v>내선전공</v>
          </cell>
          <cell r="AQ29">
            <v>0.15</v>
          </cell>
          <cell r="BB29" t="str">
            <v>전 3-76</v>
          </cell>
          <cell r="BC29">
            <v>1</v>
          </cell>
        </row>
        <row r="30">
          <cell r="A30">
            <v>7</v>
          </cell>
          <cell r="B30" t="str">
            <v>전선</v>
          </cell>
          <cell r="C30" t="str">
            <v>GV 100㎟</v>
          </cell>
          <cell r="D30">
            <v>1.1000000000000001</v>
          </cell>
          <cell r="E30" t="str">
            <v>m</v>
          </cell>
          <cell r="F30">
            <v>30</v>
          </cell>
          <cell r="G30">
            <v>6046</v>
          </cell>
          <cell r="I30">
            <v>958</v>
          </cell>
          <cell r="J30">
            <v>4600</v>
          </cell>
          <cell r="K30">
            <v>5060</v>
          </cell>
          <cell r="M30">
            <v>28</v>
          </cell>
          <cell r="N30" t="str">
            <v>잡재료비</v>
          </cell>
          <cell r="O30" t="str">
            <v>배선의 5%</v>
          </cell>
          <cell r="P30">
            <v>1</v>
          </cell>
          <cell r="Q30" t="str">
            <v>식</v>
          </cell>
          <cell r="W30">
            <v>253</v>
          </cell>
          <cell r="AM30">
            <v>1</v>
          </cell>
          <cell r="AN30">
            <v>1</v>
          </cell>
          <cell r="AO30">
            <v>1</v>
          </cell>
          <cell r="AP30" t="str">
            <v>내선전공</v>
          </cell>
          <cell r="AQ30">
            <v>0.02</v>
          </cell>
          <cell r="BB30" t="str">
            <v>전 3-72</v>
          </cell>
          <cell r="BC30">
            <v>1</v>
          </cell>
        </row>
        <row r="31">
          <cell r="A31">
            <v>8</v>
          </cell>
          <cell r="B31" t="str">
            <v>전선</v>
          </cell>
          <cell r="C31" t="str">
            <v>GV 150㎟</v>
          </cell>
          <cell r="D31">
            <v>1.1000000000000001</v>
          </cell>
          <cell r="E31" t="str">
            <v>m</v>
          </cell>
          <cell r="F31">
            <v>30</v>
          </cell>
          <cell r="G31">
            <v>9190</v>
          </cell>
          <cell r="I31">
            <v>958</v>
          </cell>
          <cell r="J31">
            <v>7459</v>
          </cell>
          <cell r="K31">
            <v>8204</v>
          </cell>
          <cell r="M31">
            <v>28</v>
          </cell>
          <cell r="N31" t="str">
            <v>잡재료비</v>
          </cell>
          <cell r="O31" t="str">
            <v>배선의 5%</v>
          </cell>
          <cell r="P31">
            <v>1</v>
          </cell>
          <cell r="Q31" t="str">
            <v>식</v>
          </cell>
          <cell r="W31">
            <v>410</v>
          </cell>
          <cell r="AM31">
            <v>1</v>
          </cell>
          <cell r="AN31">
            <v>1</v>
          </cell>
          <cell r="AO31">
            <v>1</v>
          </cell>
          <cell r="AP31" t="str">
            <v>내선전공</v>
          </cell>
          <cell r="AQ31">
            <v>0.02</v>
          </cell>
          <cell r="BB31" t="str">
            <v>전 3-72</v>
          </cell>
          <cell r="BC31">
            <v>1</v>
          </cell>
        </row>
        <row r="32">
          <cell r="B32" t="str">
            <v>전선</v>
          </cell>
          <cell r="C32" t="str">
            <v>GV 200㎟</v>
          </cell>
          <cell r="D32">
            <v>1.1000000000000001</v>
          </cell>
          <cell r="E32" t="str">
            <v>m</v>
          </cell>
          <cell r="F32">
            <v>30</v>
          </cell>
          <cell r="G32">
            <v>1232</v>
          </cell>
          <cell r="I32">
            <v>1197</v>
          </cell>
          <cell r="K32">
            <v>0</v>
          </cell>
          <cell r="M32">
            <v>35</v>
          </cell>
          <cell r="N32" t="str">
            <v>잡재료비</v>
          </cell>
          <cell r="O32" t="str">
            <v>배선의 5%</v>
          </cell>
          <cell r="P32">
            <v>1</v>
          </cell>
          <cell r="Q32" t="str">
            <v>식</v>
          </cell>
          <cell r="W32">
            <v>0</v>
          </cell>
          <cell r="AM32">
            <v>1</v>
          </cell>
          <cell r="AN32">
            <v>1</v>
          </cell>
          <cell r="AO32">
            <v>1</v>
          </cell>
          <cell r="AP32" t="str">
            <v>내선전공</v>
          </cell>
          <cell r="AQ32">
            <v>2.5000000000000001E-2</v>
          </cell>
          <cell r="BB32" t="str">
            <v>전 3-76</v>
          </cell>
          <cell r="BC32">
            <v>1</v>
          </cell>
        </row>
        <row r="33">
          <cell r="B33" t="str">
            <v>전선</v>
          </cell>
          <cell r="C33" t="str">
            <v>GV 325㎟</v>
          </cell>
          <cell r="D33">
            <v>1.1000000000000001</v>
          </cell>
          <cell r="E33" t="str">
            <v>m</v>
          </cell>
          <cell r="F33">
            <v>30</v>
          </cell>
          <cell r="G33">
            <v>1232</v>
          </cell>
          <cell r="I33">
            <v>1197</v>
          </cell>
          <cell r="K33">
            <v>0</v>
          </cell>
          <cell r="M33">
            <v>35</v>
          </cell>
          <cell r="N33" t="str">
            <v>잡재료비</v>
          </cell>
          <cell r="O33" t="str">
            <v>배선의 5%</v>
          </cell>
          <cell r="P33">
            <v>1</v>
          </cell>
          <cell r="Q33" t="str">
            <v>식</v>
          </cell>
          <cell r="W33">
            <v>0</v>
          </cell>
          <cell r="AM33">
            <v>1</v>
          </cell>
          <cell r="AN33">
            <v>1</v>
          </cell>
          <cell r="AO33">
            <v>1</v>
          </cell>
          <cell r="AP33" t="str">
            <v>내선전공</v>
          </cell>
          <cell r="AQ33">
            <v>2.5000000000000001E-2</v>
          </cell>
          <cell r="BB33" t="str">
            <v>전 3-76</v>
          </cell>
          <cell r="BC33">
            <v>1</v>
          </cell>
        </row>
        <row r="34">
          <cell r="B34" t="str">
            <v>전선</v>
          </cell>
          <cell r="C34" t="str">
            <v>BC 5.5㎟</v>
          </cell>
          <cell r="D34">
            <v>1.1000000000000001</v>
          </cell>
          <cell r="E34" t="str">
            <v>m</v>
          </cell>
          <cell r="F34">
            <v>50</v>
          </cell>
          <cell r="G34">
            <v>493</v>
          </cell>
          <cell r="I34">
            <v>479</v>
          </cell>
          <cell r="K34">
            <v>0</v>
          </cell>
          <cell r="M34">
            <v>14</v>
          </cell>
          <cell r="N34" t="str">
            <v>잡재료비</v>
          </cell>
          <cell r="O34" t="str">
            <v>배선의 5%</v>
          </cell>
          <cell r="P34">
            <v>1</v>
          </cell>
          <cell r="Q34" t="str">
            <v>식</v>
          </cell>
          <cell r="W34">
            <v>0</v>
          </cell>
          <cell r="AM34">
            <v>1</v>
          </cell>
          <cell r="AN34">
            <v>1</v>
          </cell>
          <cell r="AO34">
            <v>1</v>
          </cell>
          <cell r="AP34" t="str">
            <v>내선전공</v>
          </cell>
          <cell r="AQ34">
            <v>0.01</v>
          </cell>
          <cell r="BB34" t="str">
            <v>전 3-76</v>
          </cell>
          <cell r="BC34">
            <v>1</v>
          </cell>
        </row>
        <row r="35">
          <cell r="B35" t="str">
            <v>전선</v>
          </cell>
          <cell r="C35" t="str">
            <v>BC 14㎟</v>
          </cell>
          <cell r="D35">
            <v>1.1000000000000001</v>
          </cell>
          <cell r="E35" t="str">
            <v>m</v>
          </cell>
          <cell r="F35">
            <v>50</v>
          </cell>
          <cell r="G35">
            <v>493</v>
          </cell>
          <cell r="I35">
            <v>479</v>
          </cell>
          <cell r="K35">
            <v>0</v>
          </cell>
          <cell r="M35">
            <v>14</v>
          </cell>
          <cell r="N35" t="str">
            <v>잡재료비</v>
          </cell>
          <cell r="O35" t="str">
            <v>배선의 5%</v>
          </cell>
          <cell r="P35">
            <v>1</v>
          </cell>
          <cell r="Q35" t="str">
            <v>식</v>
          </cell>
          <cell r="W35">
            <v>0</v>
          </cell>
          <cell r="AM35">
            <v>1</v>
          </cell>
          <cell r="AN35">
            <v>1</v>
          </cell>
          <cell r="AO35">
            <v>1</v>
          </cell>
          <cell r="AP35" t="str">
            <v>내선전공</v>
          </cell>
          <cell r="AQ35">
            <v>0.01</v>
          </cell>
          <cell r="BB35" t="str">
            <v>전 3-76</v>
          </cell>
          <cell r="BC35">
            <v>1</v>
          </cell>
        </row>
        <row r="36">
          <cell r="B36" t="str">
            <v>전선</v>
          </cell>
          <cell r="C36" t="str">
            <v>BC 22㎟</v>
          </cell>
          <cell r="D36">
            <v>1.1000000000000001</v>
          </cell>
          <cell r="E36" t="str">
            <v>m</v>
          </cell>
          <cell r="F36">
            <v>50</v>
          </cell>
          <cell r="G36">
            <v>591</v>
          </cell>
          <cell r="I36">
            <v>574</v>
          </cell>
          <cell r="K36">
            <v>0</v>
          </cell>
          <cell r="M36">
            <v>17</v>
          </cell>
          <cell r="N36" t="str">
            <v>잡재료비</v>
          </cell>
          <cell r="O36" t="str">
            <v>배선의 5%</v>
          </cell>
          <cell r="P36">
            <v>1</v>
          </cell>
          <cell r="Q36" t="str">
            <v>식</v>
          </cell>
          <cell r="W36">
            <v>0</v>
          </cell>
          <cell r="AM36">
            <v>1</v>
          </cell>
          <cell r="AN36">
            <v>1</v>
          </cell>
          <cell r="AO36">
            <v>1</v>
          </cell>
          <cell r="AP36" t="str">
            <v>내선전공</v>
          </cell>
          <cell r="AQ36">
            <v>1.2E-2</v>
          </cell>
          <cell r="BB36" t="str">
            <v>전 3-76</v>
          </cell>
          <cell r="BC36">
            <v>1</v>
          </cell>
        </row>
        <row r="37">
          <cell r="B37" t="str">
            <v>전선</v>
          </cell>
          <cell r="C37" t="str">
            <v>BC 38㎟</v>
          </cell>
          <cell r="D37">
            <v>1.1000000000000001</v>
          </cell>
          <cell r="E37" t="str">
            <v>m</v>
          </cell>
          <cell r="F37">
            <v>50</v>
          </cell>
          <cell r="G37">
            <v>591</v>
          </cell>
          <cell r="I37">
            <v>574</v>
          </cell>
          <cell r="K37">
            <v>0</v>
          </cell>
          <cell r="M37">
            <v>17</v>
          </cell>
          <cell r="N37" t="str">
            <v>잡재료비</v>
          </cell>
          <cell r="O37" t="str">
            <v>배선의 5%</v>
          </cell>
          <cell r="P37">
            <v>1</v>
          </cell>
          <cell r="Q37" t="str">
            <v>식</v>
          </cell>
          <cell r="W37">
            <v>0</v>
          </cell>
          <cell r="AM37">
            <v>1</v>
          </cell>
          <cell r="AN37">
            <v>1</v>
          </cell>
          <cell r="AO37">
            <v>1</v>
          </cell>
          <cell r="AP37" t="str">
            <v>내선전공</v>
          </cell>
          <cell r="AQ37">
            <v>1.2E-2</v>
          </cell>
          <cell r="BB37" t="str">
            <v>전 3-76</v>
          </cell>
          <cell r="BC37">
            <v>1</v>
          </cell>
        </row>
        <row r="38">
          <cell r="B38" t="str">
            <v>전선</v>
          </cell>
          <cell r="C38" t="str">
            <v>BC 60㎟</v>
          </cell>
          <cell r="D38">
            <v>1.1000000000000001</v>
          </cell>
          <cell r="E38" t="str">
            <v>m</v>
          </cell>
          <cell r="F38">
            <v>50</v>
          </cell>
          <cell r="G38">
            <v>739</v>
          </cell>
          <cell r="I38">
            <v>718</v>
          </cell>
          <cell r="K38">
            <v>0</v>
          </cell>
          <cell r="M38">
            <v>21</v>
          </cell>
          <cell r="N38" t="str">
            <v>잡재료비</v>
          </cell>
          <cell r="O38" t="str">
            <v>배선의 5%</v>
          </cell>
          <cell r="P38">
            <v>1</v>
          </cell>
          <cell r="Q38" t="str">
            <v>식</v>
          </cell>
          <cell r="W38">
            <v>0</v>
          </cell>
          <cell r="AM38">
            <v>1</v>
          </cell>
          <cell r="AN38">
            <v>1</v>
          </cell>
          <cell r="AO38">
            <v>1</v>
          </cell>
          <cell r="AP38" t="str">
            <v>내선전공</v>
          </cell>
          <cell r="AQ38">
            <v>1.4999999999999999E-2</v>
          </cell>
          <cell r="BB38" t="str">
            <v>전 3-76</v>
          </cell>
          <cell r="BC38">
            <v>1</v>
          </cell>
        </row>
        <row r="39">
          <cell r="B39" t="str">
            <v>전선</v>
          </cell>
          <cell r="C39" t="str">
            <v>BC 100㎟</v>
          </cell>
          <cell r="D39">
            <v>1.1000000000000001</v>
          </cell>
          <cell r="E39" t="str">
            <v>m</v>
          </cell>
          <cell r="F39">
            <v>50</v>
          </cell>
          <cell r="G39">
            <v>739</v>
          </cell>
          <cell r="I39">
            <v>718</v>
          </cell>
          <cell r="K39">
            <v>0</v>
          </cell>
          <cell r="M39">
            <v>21</v>
          </cell>
          <cell r="N39" t="str">
            <v>잡재료비</v>
          </cell>
          <cell r="O39" t="str">
            <v>배선의 5%</v>
          </cell>
          <cell r="P39">
            <v>1</v>
          </cell>
          <cell r="Q39" t="str">
            <v>식</v>
          </cell>
          <cell r="W39">
            <v>0</v>
          </cell>
          <cell r="AM39">
            <v>1</v>
          </cell>
          <cell r="AN39">
            <v>1</v>
          </cell>
          <cell r="AO39">
            <v>1</v>
          </cell>
          <cell r="AP39" t="str">
            <v>내선전공</v>
          </cell>
          <cell r="AQ39">
            <v>1.4999999999999999E-2</v>
          </cell>
          <cell r="BB39" t="str">
            <v>전 3-76</v>
          </cell>
          <cell r="BC39">
            <v>1</v>
          </cell>
        </row>
        <row r="40">
          <cell r="A40">
            <v>9</v>
          </cell>
          <cell r="B40" t="str">
            <v>전선</v>
          </cell>
          <cell r="C40" t="str">
            <v>BC 150㎟</v>
          </cell>
          <cell r="D40">
            <v>1.1000000000000001</v>
          </cell>
          <cell r="E40" t="str">
            <v>m</v>
          </cell>
          <cell r="F40">
            <v>50</v>
          </cell>
          <cell r="G40">
            <v>9190</v>
          </cell>
          <cell r="I40">
            <v>958</v>
          </cell>
          <cell r="J40">
            <v>7459</v>
          </cell>
          <cell r="K40">
            <v>8204</v>
          </cell>
          <cell r="M40">
            <v>28</v>
          </cell>
          <cell r="N40" t="str">
            <v>잡재료비</v>
          </cell>
          <cell r="O40" t="str">
            <v>배선의 5%</v>
          </cell>
          <cell r="P40">
            <v>1</v>
          </cell>
          <cell r="Q40" t="str">
            <v>식</v>
          </cell>
          <cell r="W40">
            <v>410</v>
          </cell>
          <cell r="AM40">
            <v>1</v>
          </cell>
          <cell r="AN40">
            <v>1</v>
          </cell>
          <cell r="AO40">
            <v>1</v>
          </cell>
          <cell r="AP40" t="str">
            <v>내선전공</v>
          </cell>
          <cell r="AQ40">
            <v>0.02</v>
          </cell>
          <cell r="BB40" t="str">
            <v>전 3-72</v>
          </cell>
          <cell r="BC40">
            <v>1</v>
          </cell>
        </row>
        <row r="41">
          <cell r="A41">
            <v>10</v>
          </cell>
          <cell r="B41" t="str">
            <v>전선</v>
          </cell>
          <cell r="C41" t="str">
            <v>IV 1.2㎜</v>
          </cell>
          <cell r="D41">
            <v>1.1000000000000001</v>
          </cell>
          <cell r="E41" t="str">
            <v>m</v>
          </cell>
          <cell r="F41">
            <v>50</v>
          </cell>
          <cell r="G41">
            <v>544</v>
          </cell>
          <cell r="I41">
            <v>479</v>
          </cell>
          <cell r="J41">
            <v>47</v>
          </cell>
          <cell r="K41">
            <v>51</v>
          </cell>
          <cell r="M41">
            <v>14</v>
          </cell>
          <cell r="N41" t="str">
            <v>잡재료비</v>
          </cell>
          <cell r="O41" t="str">
            <v>배선의 5%</v>
          </cell>
          <cell r="P41">
            <v>1</v>
          </cell>
          <cell r="Q41" t="str">
            <v>식</v>
          </cell>
          <cell r="W41">
            <v>2</v>
          </cell>
          <cell r="AM41">
            <v>1</v>
          </cell>
          <cell r="AN41">
            <v>1</v>
          </cell>
          <cell r="AO41">
            <v>1</v>
          </cell>
          <cell r="AP41" t="str">
            <v>내선전공</v>
          </cell>
          <cell r="AQ41">
            <v>0.01</v>
          </cell>
          <cell r="BB41" t="str">
            <v>전 7-8</v>
          </cell>
          <cell r="BC41">
            <v>1</v>
          </cell>
        </row>
        <row r="42">
          <cell r="A42">
            <v>11</v>
          </cell>
          <cell r="B42" t="str">
            <v>전선</v>
          </cell>
          <cell r="C42" t="str">
            <v>IV 1.6㎜</v>
          </cell>
          <cell r="D42">
            <v>1.1000000000000001</v>
          </cell>
          <cell r="E42" t="str">
            <v>m</v>
          </cell>
          <cell r="F42">
            <v>50</v>
          </cell>
          <cell r="G42">
            <v>576</v>
          </cell>
          <cell r="I42">
            <v>479</v>
          </cell>
          <cell r="J42">
            <v>76</v>
          </cell>
          <cell r="K42">
            <v>83</v>
          </cell>
          <cell r="M42">
            <v>14</v>
          </cell>
          <cell r="N42" t="str">
            <v>잡재료비</v>
          </cell>
          <cell r="O42" t="str">
            <v>배선의 5%</v>
          </cell>
          <cell r="P42">
            <v>1</v>
          </cell>
          <cell r="Q42" t="str">
            <v>식</v>
          </cell>
          <cell r="W42">
            <v>4</v>
          </cell>
          <cell r="AM42">
            <v>1</v>
          </cell>
          <cell r="AN42">
            <v>1</v>
          </cell>
          <cell r="AO42">
            <v>1</v>
          </cell>
          <cell r="AP42" t="str">
            <v>내선전공</v>
          </cell>
          <cell r="AQ42">
            <v>0.01</v>
          </cell>
          <cell r="BB42" t="str">
            <v>전 7-8</v>
          </cell>
          <cell r="BC42">
            <v>1</v>
          </cell>
        </row>
        <row r="43">
          <cell r="A43">
            <v>12</v>
          </cell>
          <cell r="B43" t="str">
            <v>전선</v>
          </cell>
          <cell r="C43" t="str">
            <v>IV 2㎜</v>
          </cell>
          <cell r="D43">
            <v>1.1000000000000001</v>
          </cell>
          <cell r="E43" t="str">
            <v>m</v>
          </cell>
          <cell r="F43">
            <v>50</v>
          </cell>
          <cell r="G43">
            <v>617</v>
          </cell>
          <cell r="I43">
            <v>479</v>
          </cell>
          <cell r="J43">
            <v>113</v>
          </cell>
          <cell r="K43">
            <v>124</v>
          </cell>
          <cell r="M43">
            <v>14</v>
          </cell>
          <cell r="N43" t="str">
            <v>잡재료비</v>
          </cell>
          <cell r="O43" t="str">
            <v>배선의 5%</v>
          </cell>
          <cell r="P43">
            <v>1</v>
          </cell>
          <cell r="Q43" t="str">
            <v>식</v>
          </cell>
          <cell r="W43">
            <v>6</v>
          </cell>
          <cell r="AM43">
            <v>1</v>
          </cell>
          <cell r="AN43">
            <v>1</v>
          </cell>
          <cell r="AO43">
            <v>1</v>
          </cell>
          <cell r="AP43" t="str">
            <v>내선전공</v>
          </cell>
          <cell r="AQ43">
            <v>0.01</v>
          </cell>
          <cell r="BB43" t="str">
            <v>전 7-8</v>
          </cell>
          <cell r="BC43">
            <v>1</v>
          </cell>
        </row>
        <row r="44">
          <cell r="B44" t="str">
            <v>전선</v>
          </cell>
          <cell r="C44" t="str">
            <v>IV 3.5㎟</v>
          </cell>
          <cell r="D44">
            <v>1.1000000000000001</v>
          </cell>
          <cell r="E44" t="str">
            <v>m</v>
          </cell>
          <cell r="F44">
            <v>50</v>
          </cell>
          <cell r="G44">
            <v>493</v>
          </cell>
          <cell r="I44">
            <v>479</v>
          </cell>
          <cell r="K44">
            <v>0</v>
          </cell>
          <cell r="M44">
            <v>14</v>
          </cell>
          <cell r="N44" t="str">
            <v>잡재료비</v>
          </cell>
          <cell r="O44" t="str">
            <v>배선의 5%</v>
          </cell>
          <cell r="P44">
            <v>1</v>
          </cell>
          <cell r="Q44" t="str">
            <v>식</v>
          </cell>
          <cell r="W44">
            <v>0</v>
          </cell>
          <cell r="AM44">
            <v>1</v>
          </cell>
          <cell r="AN44">
            <v>1</v>
          </cell>
          <cell r="AO44">
            <v>1</v>
          </cell>
          <cell r="AP44" t="str">
            <v>내선전공</v>
          </cell>
          <cell r="AQ44">
            <v>0.01</v>
          </cell>
          <cell r="BB44" t="str">
            <v>전 7-8</v>
          </cell>
          <cell r="BC44">
            <v>1</v>
          </cell>
        </row>
        <row r="45">
          <cell r="B45" t="str">
            <v>전선</v>
          </cell>
          <cell r="C45" t="str">
            <v>IV 5.5㎟</v>
          </cell>
          <cell r="D45">
            <v>1.1000000000000001</v>
          </cell>
          <cell r="E45" t="str">
            <v>m</v>
          </cell>
          <cell r="F45">
            <v>50</v>
          </cell>
          <cell r="G45">
            <v>493</v>
          </cell>
          <cell r="I45">
            <v>479</v>
          </cell>
          <cell r="K45">
            <v>0</v>
          </cell>
          <cell r="M45">
            <v>14</v>
          </cell>
          <cell r="N45" t="str">
            <v>잡재료비</v>
          </cell>
          <cell r="O45" t="str">
            <v>배선의 5%</v>
          </cell>
          <cell r="P45">
            <v>1</v>
          </cell>
          <cell r="Q45" t="str">
            <v>식</v>
          </cell>
          <cell r="W45">
            <v>0</v>
          </cell>
          <cell r="AM45">
            <v>1</v>
          </cell>
          <cell r="AN45">
            <v>1</v>
          </cell>
          <cell r="AO45">
            <v>1</v>
          </cell>
          <cell r="AP45" t="str">
            <v>내선전공</v>
          </cell>
          <cell r="AQ45">
            <v>0.01</v>
          </cell>
          <cell r="BB45" t="str">
            <v>전 7-8</v>
          </cell>
          <cell r="BC45">
            <v>1</v>
          </cell>
        </row>
        <row r="46">
          <cell r="B46" t="str">
            <v>전선</v>
          </cell>
          <cell r="C46" t="str">
            <v>IV 8㎟</v>
          </cell>
          <cell r="D46">
            <v>1.1000000000000001</v>
          </cell>
          <cell r="E46" t="str">
            <v>m</v>
          </cell>
          <cell r="F46">
            <v>50</v>
          </cell>
          <cell r="G46">
            <v>986</v>
          </cell>
          <cell r="I46">
            <v>958</v>
          </cell>
          <cell r="K46">
            <v>0</v>
          </cell>
          <cell r="M46">
            <v>28</v>
          </cell>
          <cell r="N46" t="str">
            <v>잡재료비</v>
          </cell>
          <cell r="O46" t="str">
            <v>배선의 5%</v>
          </cell>
          <cell r="P46">
            <v>1</v>
          </cell>
          <cell r="Q46" t="str">
            <v>식</v>
          </cell>
          <cell r="W46">
            <v>0</v>
          </cell>
          <cell r="AM46">
            <v>1</v>
          </cell>
          <cell r="AN46">
            <v>1</v>
          </cell>
          <cell r="AO46">
            <v>1</v>
          </cell>
          <cell r="AP46" t="str">
            <v>내선전공</v>
          </cell>
          <cell r="AQ46">
            <v>0.02</v>
          </cell>
          <cell r="BB46" t="str">
            <v>전 7-8</v>
          </cell>
          <cell r="BC46">
            <v>1</v>
          </cell>
        </row>
        <row r="47">
          <cell r="B47" t="str">
            <v>전선</v>
          </cell>
          <cell r="C47" t="str">
            <v>IV 14㎟</v>
          </cell>
          <cell r="D47">
            <v>1.1000000000000001</v>
          </cell>
          <cell r="E47" t="str">
            <v>m</v>
          </cell>
          <cell r="F47">
            <v>50</v>
          </cell>
          <cell r="G47">
            <v>986</v>
          </cell>
          <cell r="I47">
            <v>958</v>
          </cell>
          <cell r="K47">
            <v>0</v>
          </cell>
          <cell r="M47">
            <v>28</v>
          </cell>
          <cell r="N47" t="str">
            <v>잡재료비</v>
          </cell>
          <cell r="O47" t="str">
            <v>배선의 5%</v>
          </cell>
          <cell r="P47">
            <v>1</v>
          </cell>
          <cell r="Q47" t="str">
            <v>식</v>
          </cell>
          <cell r="W47">
            <v>0</v>
          </cell>
          <cell r="AM47">
            <v>1</v>
          </cell>
          <cell r="AN47">
            <v>1</v>
          </cell>
          <cell r="AO47">
            <v>1</v>
          </cell>
          <cell r="AP47" t="str">
            <v>내선전공</v>
          </cell>
          <cell r="AQ47">
            <v>0.02</v>
          </cell>
          <cell r="BB47" t="str">
            <v>전 7-8</v>
          </cell>
          <cell r="BC47">
            <v>1</v>
          </cell>
        </row>
        <row r="48">
          <cell r="B48" t="str">
            <v>전선</v>
          </cell>
          <cell r="C48" t="str">
            <v>IV 22㎟</v>
          </cell>
          <cell r="D48">
            <v>1.1000000000000001</v>
          </cell>
          <cell r="E48" t="str">
            <v>m</v>
          </cell>
          <cell r="F48">
            <v>50</v>
          </cell>
          <cell r="G48">
            <v>1529</v>
          </cell>
          <cell r="I48">
            <v>1485</v>
          </cell>
          <cell r="K48">
            <v>0</v>
          </cell>
          <cell r="M48">
            <v>44</v>
          </cell>
          <cell r="N48" t="str">
            <v>잡재료비</v>
          </cell>
          <cell r="O48" t="str">
            <v>배선의 5%</v>
          </cell>
          <cell r="P48">
            <v>1</v>
          </cell>
          <cell r="Q48" t="str">
            <v>식</v>
          </cell>
          <cell r="W48">
            <v>0</v>
          </cell>
          <cell r="AM48">
            <v>1</v>
          </cell>
          <cell r="AN48">
            <v>1</v>
          </cell>
          <cell r="AO48">
            <v>1</v>
          </cell>
          <cell r="AP48" t="str">
            <v>내선전공</v>
          </cell>
          <cell r="AQ48">
            <v>3.1E-2</v>
          </cell>
          <cell r="BB48" t="str">
            <v>전 7-8</v>
          </cell>
          <cell r="BC48">
            <v>1</v>
          </cell>
        </row>
        <row r="49">
          <cell r="B49" t="str">
            <v>전선</v>
          </cell>
          <cell r="C49" t="str">
            <v>IV 38㎟</v>
          </cell>
          <cell r="D49">
            <v>1.1000000000000001</v>
          </cell>
          <cell r="E49" t="str">
            <v>m</v>
          </cell>
          <cell r="F49">
            <v>50</v>
          </cell>
          <cell r="G49">
            <v>1529</v>
          </cell>
          <cell r="I49">
            <v>1485</v>
          </cell>
          <cell r="K49">
            <v>0</v>
          </cell>
          <cell r="M49">
            <v>44</v>
          </cell>
          <cell r="N49" t="str">
            <v>잡재료비</v>
          </cell>
          <cell r="O49" t="str">
            <v>배선의 5%</v>
          </cell>
          <cell r="P49">
            <v>1</v>
          </cell>
          <cell r="Q49" t="str">
            <v>식</v>
          </cell>
          <cell r="W49">
            <v>0</v>
          </cell>
          <cell r="AM49">
            <v>1</v>
          </cell>
          <cell r="AN49">
            <v>1</v>
          </cell>
          <cell r="AO49">
            <v>1</v>
          </cell>
          <cell r="AP49" t="str">
            <v>내선전공</v>
          </cell>
          <cell r="AQ49">
            <v>3.1E-2</v>
          </cell>
          <cell r="BB49" t="str">
            <v>전 7-8</v>
          </cell>
          <cell r="BC49">
            <v>1</v>
          </cell>
        </row>
        <row r="50">
          <cell r="B50" t="str">
            <v>전선</v>
          </cell>
          <cell r="C50" t="str">
            <v>HIV 1.2㎜</v>
          </cell>
          <cell r="D50">
            <v>1.1000000000000001</v>
          </cell>
          <cell r="E50" t="str">
            <v>m</v>
          </cell>
          <cell r="F50">
            <v>50</v>
          </cell>
          <cell r="G50">
            <v>554</v>
          </cell>
          <cell r="I50">
            <v>479</v>
          </cell>
          <cell r="J50">
            <v>56</v>
          </cell>
          <cell r="K50">
            <v>61</v>
          </cell>
          <cell r="M50">
            <v>14</v>
          </cell>
          <cell r="N50" t="str">
            <v>잡재료비</v>
          </cell>
          <cell r="O50" t="str">
            <v>배선의 5%</v>
          </cell>
          <cell r="P50">
            <v>1</v>
          </cell>
          <cell r="Q50" t="str">
            <v>식</v>
          </cell>
          <cell r="W50">
            <v>3</v>
          </cell>
          <cell r="AM50">
            <v>1</v>
          </cell>
          <cell r="AN50">
            <v>1</v>
          </cell>
          <cell r="AO50">
            <v>1</v>
          </cell>
          <cell r="AP50" t="str">
            <v>내선전공</v>
          </cell>
          <cell r="AQ50">
            <v>0.01</v>
          </cell>
          <cell r="BB50" t="str">
            <v>전 7-8</v>
          </cell>
          <cell r="BC50">
            <v>1</v>
          </cell>
        </row>
        <row r="51">
          <cell r="A51">
            <v>13</v>
          </cell>
          <cell r="B51" t="str">
            <v>전선</v>
          </cell>
          <cell r="C51" t="str">
            <v>HIV 1.6㎜</v>
          </cell>
          <cell r="D51">
            <v>1.1000000000000001</v>
          </cell>
          <cell r="E51" t="str">
            <v>m</v>
          </cell>
          <cell r="F51">
            <v>50</v>
          </cell>
          <cell r="G51">
            <v>582</v>
          </cell>
          <cell r="I51">
            <v>479</v>
          </cell>
          <cell r="J51">
            <v>81</v>
          </cell>
          <cell r="K51">
            <v>89</v>
          </cell>
          <cell r="M51">
            <v>14</v>
          </cell>
          <cell r="N51" t="str">
            <v>잡재료비</v>
          </cell>
          <cell r="O51" t="str">
            <v>배선의 5%</v>
          </cell>
          <cell r="P51">
            <v>1</v>
          </cell>
          <cell r="Q51" t="str">
            <v>식</v>
          </cell>
          <cell r="W51">
            <v>4</v>
          </cell>
          <cell r="AM51">
            <v>1</v>
          </cell>
          <cell r="AN51">
            <v>1</v>
          </cell>
          <cell r="AO51">
            <v>1</v>
          </cell>
          <cell r="AP51" t="str">
            <v>내선전공</v>
          </cell>
          <cell r="AQ51">
            <v>0.01</v>
          </cell>
          <cell r="BB51" t="str">
            <v>전 7-8</v>
          </cell>
          <cell r="BC51">
            <v>1</v>
          </cell>
        </row>
        <row r="52">
          <cell r="A52">
            <v>14</v>
          </cell>
          <cell r="B52" t="str">
            <v>전선</v>
          </cell>
          <cell r="C52" t="str">
            <v>HIV 2㎜</v>
          </cell>
          <cell r="D52">
            <v>1.1000000000000001</v>
          </cell>
          <cell r="E52" t="str">
            <v>m</v>
          </cell>
          <cell r="F52">
            <v>50</v>
          </cell>
          <cell r="G52">
            <v>625</v>
          </cell>
          <cell r="I52">
            <v>479</v>
          </cell>
          <cell r="J52">
            <v>120</v>
          </cell>
          <cell r="K52">
            <v>132</v>
          </cell>
          <cell r="M52">
            <v>14</v>
          </cell>
          <cell r="N52" t="str">
            <v>잡재료비</v>
          </cell>
          <cell r="O52" t="str">
            <v>배선의 5%</v>
          </cell>
          <cell r="P52">
            <v>1</v>
          </cell>
          <cell r="Q52" t="str">
            <v>식</v>
          </cell>
          <cell r="W52">
            <v>6</v>
          </cell>
          <cell r="AM52">
            <v>1</v>
          </cell>
          <cell r="AN52">
            <v>1</v>
          </cell>
          <cell r="AO52">
            <v>1</v>
          </cell>
          <cell r="AP52" t="str">
            <v>내선전공</v>
          </cell>
          <cell r="AQ52">
            <v>0.01</v>
          </cell>
          <cell r="BB52" t="str">
            <v>전 7-8</v>
          </cell>
          <cell r="BC52">
            <v>1</v>
          </cell>
        </row>
        <row r="53">
          <cell r="B53" t="str">
            <v>케이블</v>
          </cell>
          <cell r="C53" t="str">
            <v>FR-3 2C/2㎟</v>
          </cell>
          <cell r="D53">
            <v>1.05</v>
          </cell>
          <cell r="E53" t="str">
            <v>m</v>
          </cell>
          <cell r="F53">
            <v>50</v>
          </cell>
          <cell r="G53">
            <v>2083</v>
          </cell>
          <cell r="I53">
            <v>828</v>
          </cell>
          <cell r="J53">
            <v>1173</v>
          </cell>
          <cell r="K53">
            <v>1231</v>
          </cell>
          <cell r="M53">
            <v>24</v>
          </cell>
          <cell r="N53" t="str">
            <v>잡재료비</v>
          </cell>
          <cell r="O53" t="str">
            <v>배선의 5%</v>
          </cell>
          <cell r="P53">
            <v>1</v>
          </cell>
          <cell r="Q53" t="str">
            <v>식</v>
          </cell>
          <cell r="W53">
            <v>61</v>
          </cell>
          <cell r="AM53">
            <v>1</v>
          </cell>
          <cell r="AN53">
            <v>1</v>
          </cell>
          <cell r="AO53">
            <v>1</v>
          </cell>
          <cell r="AP53" t="str">
            <v>저압케이블공</v>
          </cell>
          <cell r="AQ53">
            <v>1.4E-2</v>
          </cell>
          <cell r="BB53" t="str">
            <v>전 7-10</v>
          </cell>
          <cell r="BC53">
            <v>1</v>
          </cell>
        </row>
        <row r="54">
          <cell r="B54" t="str">
            <v>케이블</v>
          </cell>
          <cell r="C54" t="str">
            <v>FR-3 3C/2㎟</v>
          </cell>
          <cell r="D54">
            <v>1.05</v>
          </cell>
          <cell r="E54" t="str">
            <v>m</v>
          </cell>
          <cell r="F54">
            <v>50</v>
          </cell>
          <cell r="G54">
            <v>2640</v>
          </cell>
          <cell r="I54">
            <v>1123</v>
          </cell>
          <cell r="J54">
            <v>1414</v>
          </cell>
          <cell r="K54">
            <v>1484</v>
          </cell>
          <cell r="M54">
            <v>33</v>
          </cell>
          <cell r="N54" t="str">
            <v>잡재료비</v>
          </cell>
          <cell r="O54" t="str">
            <v>배선의 5%</v>
          </cell>
          <cell r="P54">
            <v>1</v>
          </cell>
          <cell r="Q54" t="str">
            <v>식</v>
          </cell>
          <cell r="W54">
            <v>74</v>
          </cell>
          <cell r="AM54">
            <v>1</v>
          </cell>
          <cell r="AN54">
            <v>1</v>
          </cell>
          <cell r="AO54">
            <v>1</v>
          </cell>
          <cell r="AP54" t="str">
            <v>저압케이블공</v>
          </cell>
          <cell r="AQ54">
            <v>1.9E-2</v>
          </cell>
          <cell r="BB54" t="str">
            <v>전 7-10</v>
          </cell>
          <cell r="BC54">
            <v>1</v>
          </cell>
        </row>
        <row r="55">
          <cell r="A55">
            <v>15</v>
          </cell>
          <cell r="B55" t="str">
            <v>케이블</v>
          </cell>
          <cell r="C55" t="str">
            <v>FR-3 4C/2㎟</v>
          </cell>
          <cell r="D55">
            <v>1.05</v>
          </cell>
          <cell r="E55" t="str">
            <v>m</v>
          </cell>
          <cell r="F55">
            <v>50</v>
          </cell>
          <cell r="G55">
            <v>2909</v>
          </cell>
          <cell r="I55">
            <v>1537</v>
          </cell>
          <cell r="J55">
            <v>1263</v>
          </cell>
          <cell r="K55">
            <v>1326</v>
          </cell>
          <cell r="M55">
            <v>46</v>
          </cell>
          <cell r="N55" t="str">
            <v>잡재료비</v>
          </cell>
          <cell r="O55" t="str">
            <v>배선의 5%</v>
          </cell>
          <cell r="P55">
            <v>1</v>
          </cell>
          <cell r="Q55" t="str">
            <v>식</v>
          </cell>
          <cell r="W55">
            <v>66</v>
          </cell>
          <cell r="AM55">
            <v>1</v>
          </cell>
          <cell r="AN55">
            <v>1</v>
          </cell>
          <cell r="AO55">
            <v>1</v>
          </cell>
          <cell r="AP55" t="str">
            <v>저압케이블공</v>
          </cell>
          <cell r="AQ55">
            <v>2.5999999999999999E-2</v>
          </cell>
          <cell r="BB55" t="str">
            <v>전 7-10</v>
          </cell>
          <cell r="BC55">
            <v>1</v>
          </cell>
        </row>
        <row r="56">
          <cell r="A56">
            <v>16</v>
          </cell>
          <cell r="B56" t="str">
            <v>케이블</v>
          </cell>
          <cell r="C56" t="str">
            <v>FR-3 5C/2㎟</v>
          </cell>
          <cell r="D56">
            <v>1.05</v>
          </cell>
          <cell r="E56" t="str">
            <v>m</v>
          </cell>
          <cell r="F56">
            <v>50</v>
          </cell>
          <cell r="G56">
            <v>3730</v>
          </cell>
          <cell r="I56">
            <v>1892</v>
          </cell>
          <cell r="J56">
            <v>1698</v>
          </cell>
          <cell r="K56">
            <v>1782</v>
          </cell>
          <cell r="M56">
            <v>56</v>
          </cell>
          <cell r="N56" t="str">
            <v>잡재료비</v>
          </cell>
          <cell r="O56" t="str">
            <v>배선의 5%</v>
          </cell>
          <cell r="P56">
            <v>1</v>
          </cell>
          <cell r="Q56" t="str">
            <v>식</v>
          </cell>
          <cell r="W56">
            <v>89</v>
          </cell>
          <cell r="AM56">
            <v>1</v>
          </cell>
          <cell r="AN56">
            <v>1</v>
          </cell>
          <cell r="AO56">
            <v>1</v>
          </cell>
          <cell r="AP56" t="str">
            <v>저압케이블공</v>
          </cell>
          <cell r="AQ56">
            <v>3.2000000000000001E-2</v>
          </cell>
          <cell r="BB56" t="str">
            <v>전 7-10</v>
          </cell>
          <cell r="BC56">
            <v>1</v>
          </cell>
        </row>
        <row r="57">
          <cell r="A57">
            <v>17</v>
          </cell>
          <cell r="B57" t="str">
            <v>케이블</v>
          </cell>
          <cell r="C57" t="str">
            <v>FR-3 6C/2㎟</v>
          </cell>
          <cell r="D57">
            <v>1.05</v>
          </cell>
          <cell r="E57" t="str">
            <v>m</v>
          </cell>
          <cell r="F57">
            <v>50</v>
          </cell>
          <cell r="G57">
            <v>4121</v>
          </cell>
          <cell r="I57">
            <v>2070</v>
          </cell>
          <cell r="J57">
            <v>1895</v>
          </cell>
          <cell r="K57">
            <v>1989</v>
          </cell>
          <cell r="M57">
            <v>62</v>
          </cell>
          <cell r="N57" t="str">
            <v>잡재료비</v>
          </cell>
          <cell r="O57" t="str">
            <v>배선의 5%</v>
          </cell>
          <cell r="P57">
            <v>1</v>
          </cell>
          <cell r="Q57" t="str">
            <v>식</v>
          </cell>
          <cell r="W57">
            <v>99</v>
          </cell>
          <cell r="AM57">
            <v>1</v>
          </cell>
          <cell r="AN57">
            <v>1</v>
          </cell>
          <cell r="AO57">
            <v>1</v>
          </cell>
          <cell r="AP57" t="str">
            <v>저압케이블공</v>
          </cell>
          <cell r="AQ57">
            <v>3.5000000000000003E-2</v>
          </cell>
          <cell r="BB57" t="str">
            <v>전 7-10</v>
          </cell>
          <cell r="BC57">
            <v>1</v>
          </cell>
        </row>
        <row r="58">
          <cell r="A58">
            <v>18</v>
          </cell>
          <cell r="B58" t="str">
            <v>케이블</v>
          </cell>
          <cell r="C58" t="str">
            <v>FR-3 7C/2㎟</v>
          </cell>
          <cell r="D58">
            <v>1.05</v>
          </cell>
          <cell r="E58" t="str">
            <v>m</v>
          </cell>
          <cell r="F58">
            <v>50</v>
          </cell>
          <cell r="G58">
            <v>4532</v>
          </cell>
          <cell r="I58">
            <v>2306</v>
          </cell>
          <cell r="J58">
            <v>2055</v>
          </cell>
          <cell r="K58">
            <v>2157</v>
          </cell>
          <cell r="M58">
            <v>69</v>
          </cell>
          <cell r="N58" t="str">
            <v>잡재료비</v>
          </cell>
          <cell r="O58" t="str">
            <v>배선의 5%</v>
          </cell>
          <cell r="P58">
            <v>1</v>
          </cell>
          <cell r="Q58" t="str">
            <v>식</v>
          </cell>
          <cell r="W58">
            <v>107</v>
          </cell>
          <cell r="AM58">
            <v>1</v>
          </cell>
          <cell r="AN58">
            <v>1</v>
          </cell>
          <cell r="AO58">
            <v>1</v>
          </cell>
          <cell r="AP58" t="str">
            <v>저압케이블공</v>
          </cell>
          <cell r="AQ58">
            <v>3.9E-2</v>
          </cell>
          <cell r="BB58" t="str">
            <v>전 7-10</v>
          </cell>
          <cell r="BC58">
            <v>1</v>
          </cell>
        </row>
        <row r="59">
          <cell r="A59">
            <v>19</v>
          </cell>
          <cell r="B59" t="str">
            <v>케이블</v>
          </cell>
          <cell r="C59" t="str">
            <v>FR-3 8C/2㎟</v>
          </cell>
          <cell r="D59">
            <v>1.05</v>
          </cell>
          <cell r="E59" t="str">
            <v>m</v>
          </cell>
          <cell r="F59">
            <v>50</v>
          </cell>
          <cell r="G59">
            <v>4971</v>
          </cell>
          <cell r="I59">
            <v>2484</v>
          </cell>
          <cell r="J59">
            <v>2299</v>
          </cell>
          <cell r="K59">
            <v>2413</v>
          </cell>
          <cell r="M59">
            <v>74</v>
          </cell>
          <cell r="N59" t="str">
            <v>잡재료비</v>
          </cell>
          <cell r="O59" t="str">
            <v>배선의 5%</v>
          </cell>
          <cell r="P59">
            <v>1</v>
          </cell>
          <cell r="Q59" t="str">
            <v>식</v>
          </cell>
          <cell r="W59">
            <v>120</v>
          </cell>
          <cell r="AM59">
            <v>1</v>
          </cell>
          <cell r="AN59">
            <v>1</v>
          </cell>
          <cell r="AO59">
            <v>1</v>
          </cell>
          <cell r="AP59" t="str">
            <v>저압케이블공</v>
          </cell>
          <cell r="AQ59">
            <v>4.2000000000000003E-2</v>
          </cell>
          <cell r="BB59" t="str">
            <v>전 7-10</v>
          </cell>
          <cell r="BC59">
            <v>1</v>
          </cell>
        </row>
        <row r="60">
          <cell r="A60">
            <v>20</v>
          </cell>
          <cell r="B60" t="str">
            <v>케이블</v>
          </cell>
          <cell r="C60" t="str">
            <v>FR-3 10C/2㎟</v>
          </cell>
          <cell r="D60">
            <v>1.05</v>
          </cell>
          <cell r="E60" t="str">
            <v>m</v>
          </cell>
          <cell r="F60">
            <v>50</v>
          </cell>
          <cell r="G60">
            <v>5809</v>
          </cell>
          <cell r="I60">
            <v>2839</v>
          </cell>
          <cell r="J60">
            <v>2748</v>
          </cell>
          <cell r="K60">
            <v>2885</v>
          </cell>
          <cell r="M60">
            <v>85</v>
          </cell>
          <cell r="N60" t="str">
            <v>잡재료비</v>
          </cell>
          <cell r="O60" t="str">
            <v>배선의 5%</v>
          </cell>
          <cell r="P60">
            <v>1</v>
          </cell>
          <cell r="Q60" t="str">
            <v>식</v>
          </cell>
          <cell r="W60">
            <v>144</v>
          </cell>
          <cell r="AM60">
            <v>1</v>
          </cell>
          <cell r="AN60">
            <v>1</v>
          </cell>
          <cell r="AO60">
            <v>1</v>
          </cell>
          <cell r="AP60" t="str">
            <v>저압케이블공</v>
          </cell>
          <cell r="AQ60">
            <v>4.8000000000000001E-2</v>
          </cell>
          <cell r="BB60" t="str">
            <v>전 7-10</v>
          </cell>
          <cell r="BC60">
            <v>1</v>
          </cell>
        </row>
        <row r="61">
          <cell r="B61" t="str">
            <v>케이블</v>
          </cell>
          <cell r="C61" t="str">
            <v>FR-3 12C/2㎟</v>
          </cell>
          <cell r="D61">
            <v>1.05</v>
          </cell>
          <cell r="E61" t="str">
            <v>m</v>
          </cell>
          <cell r="F61">
            <v>50</v>
          </cell>
          <cell r="G61">
            <v>3288</v>
          </cell>
          <cell r="I61">
            <v>3193</v>
          </cell>
          <cell r="K61">
            <v>0</v>
          </cell>
          <cell r="M61">
            <v>95</v>
          </cell>
          <cell r="N61" t="str">
            <v>잡재료비</v>
          </cell>
          <cell r="O61" t="str">
            <v>배선의 5%</v>
          </cell>
          <cell r="P61">
            <v>1</v>
          </cell>
          <cell r="Q61" t="str">
            <v>식</v>
          </cell>
          <cell r="W61">
            <v>0</v>
          </cell>
          <cell r="AM61">
            <v>1</v>
          </cell>
          <cell r="AN61">
            <v>1</v>
          </cell>
          <cell r="AO61">
            <v>1</v>
          </cell>
          <cell r="AP61" t="str">
            <v>저압케이블공</v>
          </cell>
          <cell r="AQ61">
            <v>5.3999999999999999E-2</v>
          </cell>
          <cell r="BB61" t="str">
            <v>전 7-10</v>
          </cell>
          <cell r="BC61">
            <v>1</v>
          </cell>
        </row>
        <row r="62">
          <cell r="B62" t="str">
            <v>케이블</v>
          </cell>
          <cell r="C62" t="str">
            <v>FR-3 19C/2㎟</v>
          </cell>
          <cell r="D62">
            <v>1.05</v>
          </cell>
          <cell r="E62" t="str">
            <v>m</v>
          </cell>
          <cell r="F62">
            <v>50</v>
          </cell>
          <cell r="G62">
            <v>4385</v>
          </cell>
          <cell r="I62">
            <v>4258</v>
          </cell>
          <cell r="K62">
            <v>0</v>
          </cell>
          <cell r="M62">
            <v>127</v>
          </cell>
          <cell r="N62" t="str">
            <v>잡재료비</v>
          </cell>
          <cell r="O62" t="str">
            <v>배선의 5%</v>
          </cell>
          <cell r="P62">
            <v>1</v>
          </cell>
          <cell r="Q62" t="str">
            <v>식</v>
          </cell>
          <cell r="W62">
            <v>0</v>
          </cell>
          <cell r="AM62">
            <v>1</v>
          </cell>
          <cell r="AN62">
            <v>1</v>
          </cell>
          <cell r="AO62">
            <v>1</v>
          </cell>
          <cell r="AP62" t="str">
            <v>저압케이블공</v>
          </cell>
          <cell r="AQ62">
            <v>7.1999999999999995E-2</v>
          </cell>
          <cell r="BB62" t="str">
            <v>전 7-10</v>
          </cell>
          <cell r="BC62">
            <v>1</v>
          </cell>
        </row>
        <row r="63">
          <cell r="B63" t="str">
            <v>케이블</v>
          </cell>
          <cell r="C63" t="str">
            <v>FR-8 1C/60㎟</v>
          </cell>
          <cell r="D63">
            <v>1.05</v>
          </cell>
          <cell r="E63" t="str">
            <v>m</v>
          </cell>
          <cell r="F63">
            <v>50</v>
          </cell>
          <cell r="G63">
            <v>2984</v>
          </cell>
          <cell r="I63">
            <v>2898</v>
          </cell>
          <cell r="K63">
            <v>0</v>
          </cell>
          <cell r="M63">
            <v>86</v>
          </cell>
          <cell r="N63" t="str">
            <v>잡재료비</v>
          </cell>
          <cell r="O63" t="str">
            <v>배선의 5%</v>
          </cell>
          <cell r="P63">
            <v>1</v>
          </cell>
          <cell r="Q63" t="str">
            <v>식</v>
          </cell>
          <cell r="W63">
            <v>0</v>
          </cell>
          <cell r="AM63">
            <v>1</v>
          </cell>
          <cell r="AN63">
            <v>1</v>
          </cell>
          <cell r="AO63">
            <v>1</v>
          </cell>
          <cell r="AP63" t="str">
            <v>저압케이블공</v>
          </cell>
          <cell r="AQ63">
            <v>4.9000000000000002E-2</v>
          </cell>
          <cell r="BB63" t="str">
            <v>전 7-9</v>
          </cell>
          <cell r="BC63">
            <v>1</v>
          </cell>
        </row>
        <row r="64">
          <cell r="B64" t="str">
            <v>케이블</v>
          </cell>
          <cell r="C64" t="str">
            <v>FR-8 1C/100㎟</v>
          </cell>
          <cell r="D64">
            <v>1.05</v>
          </cell>
          <cell r="E64" t="str">
            <v>m</v>
          </cell>
          <cell r="F64">
            <v>50</v>
          </cell>
          <cell r="G64">
            <v>7127</v>
          </cell>
          <cell r="I64">
            <v>6920</v>
          </cell>
          <cell r="K64">
            <v>0</v>
          </cell>
          <cell r="M64">
            <v>207</v>
          </cell>
          <cell r="N64" t="str">
            <v>잡재료비</v>
          </cell>
          <cell r="O64" t="str">
            <v>배선의 5%</v>
          </cell>
          <cell r="P64">
            <v>1</v>
          </cell>
          <cell r="Q64" t="str">
            <v>식</v>
          </cell>
          <cell r="W64">
            <v>0</v>
          </cell>
          <cell r="AM64">
            <v>1</v>
          </cell>
          <cell r="AN64">
            <v>1</v>
          </cell>
          <cell r="AO64">
            <v>1</v>
          </cell>
          <cell r="AP64" t="str">
            <v>저압케이블공</v>
          </cell>
          <cell r="AQ64">
            <v>0.11700000000000001</v>
          </cell>
          <cell r="BB64" t="str">
            <v>전 7-9</v>
          </cell>
          <cell r="BC64">
            <v>1</v>
          </cell>
        </row>
        <row r="65">
          <cell r="A65">
            <v>21</v>
          </cell>
          <cell r="B65" t="str">
            <v>케이블</v>
          </cell>
          <cell r="C65" t="str">
            <v>FR-8 1C/200㎟</v>
          </cell>
          <cell r="D65">
            <v>1.05</v>
          </cell>
          <cell r="E65" t="str">
            <v>m</v>
          </cell>
          <cell r="F65">
            <v>50</v>
          </cell>
          <cell r="G65">
            <v>18752</v>
          </cell>
          <cell r="I65">
            <v>6920</v>
          </cell>
          <cell r="J65">
            <v>11072</v>
          </cell>
          <cell r="K65">
            <v>11625</v>
          </cell>
          <cell r="M65">
            <v>207</v>
          </cell>
          <cell r="N65" t="str">
            <v>잡재료비</v>
          </cell>
          <cell r="O65" t="str">
            <v>배선의 5%</v>
          </cell>
          <cell r="P65">
            <v>1</v>
          </cell>
          <cell r="Q65" t="str">
            <v>식</v>
          </cell>
          <cell r="W65">
            <v>581</v>
          </cell>
          <cell r="AM65">
            <v>1</v>
          </cell>
          <cell r="AN65">
            <v>1</v>
          </cell>
          <cell r="AO65">
            <v>1</v>
          </cell>
          <cell r="AP65" t="str">
            <v>저압케이블공</v>
          </cell>
          <cell r="AQ65">
            <v>0.11700000000000001</v>
          </cell>
          <cell r="BB65" t="str">
            <v>전 7-9</v>
          </cell>
          <cell r="BC65">
            <v>1</v>
          </cell>
        </row>
        <row r="66">
          <cell r="A66">
            <v>22</v>
          </cell>
          <cell r="B66" t="str">
            <v>케이블</v>
          </cell>
          <cell r="C66" t="str">
            <v>FR-8 2C/38㎟</v>
          </cell>
          <cell r="D66">
            <v>1.05</v>
          </cell>
          <cell r="E66" t="str">
            <v>m</v>
          </cell>
          <cell r="F66">
            <v>50</v>
          </cell>
          <cell r="G66">
            <v>9491</v>
          </cell>
          <cell r="I66">
            <v>2980</v>
          </cell>
          <cell r="J66">
            <v>6117</v>
          </cell>
          <cell r="K66">
            <v>6422</v>
          </cell>
          <cell r="M66">
            <v>89</v>
          </cell>
          <cell r="N66" t="str">
            <v>잡재료비</v>
          </cell>
          <cell r="O66" t="str">
            <v>배선의 5%</v>
          </cell>
          <cell r="P66">
            <v>1</v>
          </cell>
          <cell r="Q66" t="str">
            <v>식</v>
          </cell>
          <cell r="W66">
            <v>321</v>
          </cell>
          <cell r="AM66">
            <v>1</v>
          </cell>
          <cell r="AN66">
            <v>1.4</v>
          </cell>
          <cell r="AO66">
            <v>1.4</v>
          </cell>
          <cell r="AP66" t="str">
            <v>저압케이블공</v>
          </cell>
          <cell r="AQ66">
            <v>3.5999999999999997E-2</v>
          </cell>
          <cell r="BB66" t="str">
            <v>전 7-9</v>
          </cell>
          <cell r="BC66">
            <v>1</v>
          </cell>
        </row>
        <row r="67">
          <cell r="A67">
            <v>23</v>
          </cell>
          <cell r="B67" t="str">
            <v>케이블</v>
          </cell>
          <cell r="C67" t="str">
            <v>FR-8 3C/3.5㎟</v>
          </cell>
          <cell r="D67">
            <v>1.05</v>
          </cell>
          <cell r="E67" t="str">
            <v>m</v>
          </cell>
          <cell r="F67">
            <v>50</v>
          </cell>
          <cell r="G67">
            <v>3519</v>
          </cell>
          <cell r="I67">
            <v>1301</v>
          </cell>
          <cell r="J67">
            <v>2076</v>
          </cell>
          <cell r="K67">
            <v>2179</v>
          </cell>
          <cell r="M67">
            <v>39</v>
          </cell>
          <cell r="N67" t="str">
            <v>잡재료비</v>
          </cell>
          <cell r="O67" t="str">
            <v>배선의 5%</v>
          </cell>
          <cell r="P67">
            <v>1</v>
          </cell>
          <cell r="Q67" t="str">
            <v>식</v>
          </cell>
          <cell r="W67">
            <v>108</v>
          </cell>
          <cell r="AM67">
            <v>1</v>
          </cell>
          <cell r="AN67">
            <v>1</v>
          </cell>
          <cell r="AO67">
            <v>1</v>
          </cell>
          <cell r="AP67" t="str">
            <v>저압케이블공</v>
          </cell>
          <cell r="AQ67">
            <v>2.1999999999999999E-2</v>
          </cell>
          <cell r="BB67" t="str">
            <v>전 7-10</v>
          </cell>
          <cell r="BC67">
            <v>1</v>
          </cell>
        </row>
        <row r="68">
          <cell r="A68">
            <v>24</v>
          </cell>
          <cell r="B68" t="str">
            <v>케이블</v>
          </cell>
          <cell r="C68" t="str">
            <v>FR-8 3C/5.5㎟</v>
          </cell>
          <cell r="D68">
            <v>1.05</v>
          </cell>
          <cell r="E68" t="str">
            <v>m</v>
          </cell>
          <cell r="F68">
            <v>50</v>
          </cell>
          <cell r="G68">
            <v>4157</v>
          </cell>
          <cell r="I68">
            <v>1537</v>
          </cell>
          <cell r="J68">
            <v>2452</v>
          </cell>
          <cell r="K68">
            <v>2574</v>
          </cell>
          <cell r="M68">
            <v>46</v>
          </cell>
          <cell r="N68" t="str">
            <v>잡재료비</v>
          </cell>
          <cell r="O68" t="str">
            <v>배선의 5%</v>
          </cell>
          <cell r="P68">
            <v>1</v>
          </cell>
          <cell r="Q68" t="str">
            <v>식</v>
          </cell>
          <cell r="W68">
            <v>128</v>
          </cell>
          <cell r="AM68">
            <v>1</v>
          </cell>
          <cell r="AN68">
            <v>1</v>
          </cell>
          <cell r="AO68">
            <v>1</v>
          </cell>
          <cell r="AP68" t="str">
            <v>저압케이블공</v>
          </cell>
          <cell r="AQ68">
            <v>2.5999999999999999E-2</v>
          </cell>
          <cell r="BB68" t="str">
            <v>전 7-10</v>
          </cell>
          <cell r="BC68">
            <v>1</v>
          </cell>
        </row>
        <row r="69">
          <cell r="A69">
            <v>25</v>
          </cell>
          <cell r="B69" t="str">
            <v>케이블</v>
          </cell>
          <cell r="C69" t="str">
            <v>FR-8 4C/8㎟</v>
          </cell>
          <cell r="D69">
            <v>1.05</v>
          </cell>
          <cell r="E69" t="str">
            <v>m</v>
          </cell>
          <cell r="F69">
            <v>50</v>
          </cell>
          <cell r="G69">
            <v>6523</v>
          </cell>
          <cell r="I69">
            <v>2306</v>
          </cell>
          <cell r="J69">
            <v>3951</v>
          </cell>
          <cell r="K69">
            <v>4148</v>
          </cell>
          <cell r="M69">
            <v>69</v>
          </cell>
          <cell r="N69" t="str">
            <v>잡재료비</v>
          </cell>
          <cell r="O69" t="str">
            <v>배선의 5%</v>
          </cell>
          <cell r="P69">
            <v>1</v>
          </cell>
          <cell r="Q69" t="str">
            <v>식</v>
          </cell>
          <cell r="W69">
            <v>207</v>
          </cell>
          <cell r="AM69">
            <v>1</v>
          </cell>
          <cell r="AN69">
            <v>1</v>
          </cell>
          <cell r="AO69">
            <v>1</v>
          </cell>
          <cell r="AP69" t="str">
            <v>저압케이블공</v>
          </cell>
          <cell r="AQ69">
            <v>3.9E-2</v>
          </cell>
          <cell r="BB69" t="str">
            <v>전 7-10</v>
          </cell>
          <cell r="BC69">
            <v>1</v>
          </cell>
        </row>
        <row r="70">
          <cell r="A70">
            <v>26</v>
          </cell>
          <cell r="B70" t="str">
            <v>케이블</v>
          </cell>
          <cell r="C70" t="str">
            <v>FR-8 4C/14㎟</v>
          </cell>
          <cell r="D70">
            <v>1.05</v>
          </cell>
          <cell r="E70" t="str">
            <v>m</v>
          </cell>
          <cell r="F70">
            <v>50</v>
          </cell>
          <cell r="G70">
            <v>8867</v>
          </cell>
          <cell r="I70">
            <v>3075</v>
          </cell>
          <cell r="J70">
            <v>5429</v>
          </cell>
          <cell r="K70">
            <v>5700</v>
          </cell>
          <cell r="M70">
            <v>92</v>
          </cell>
          <cell r="N70" t="str">
            <v>잡재료비</v>
          </cell>
          <cell r="O70" t="str">
            <v>배선의 5%</v>
          </cell>
          <cell r="P70">
            <v>1</v>
          </cell>
          <cell r="Q70" t="str">
            <v>식</v>
          </cell>
          <cell r="W70">
            <v>285</v>
          </cell>
          <cell r="AM70">
            <v>1</v>
          </cell>
          <cell r="AN70">
            <v>2.6</v>
          </cell>
          <cell r="AO70">
            <v>2.6</v>
          </cell>
          <cell r="AP70" t="str">
            <v>저압케이블공</v>
          </cell>
          <cell r="AQ70">
            <v>0.02</v>
          </cell>
          <cell r="BB70" t="str">
            <v>전 7-9</v>
          </cell>
          <cell r="BC70">
            <v>1</v>
          </cell>
        </row>
        <row r="71">
          <cell r="B71" t="str">
            <v>케이블</v>
          </cell>
          <cell r="C71" t="str">
            <v>FR-8 4C/22㎟</v>
          </cell>
          <cell r="D71">
            <v>1.05</v>
          </cell>
          <cell r="E71" t="str">
            <v>m</v>
          </cell>
          <cell r="F71">
            <v>50</v>
          </cell>
          <cell r="G71">
            <v>4117</v>
          </cell>
          <cell r="I71">
            <v>3998</v>
          </cell>
          <cell r="K71">
            <v>0</v>
          </cell>
          <cell r="M71">
            <v>119</v>
          </cell>
          <cell r="N71" t="str">
            <v>잡재료비</v>
          </cell>
          <cell r="O71" t="str">
            <v>배선의 5%</v>
          </cell>
          <cell r="P71">
            <v>1</v>
          </cell>
          <cell r="Q71" t="str">
            <v>식</v>
          </cell>
          <cell r="W71">
            <v>0</v>
          </cell>
          <cell r="AM71">
            <v>1</v>
          </cell>
          <cell r="AN71">
            <v>2.6</v>
          </cell>
          <cell r="AO71">
            <v>2.6</v>
          </cell>
          <cell r="AP71" t="str">
            <v>저압케이블공</v>
          </cell>
          <cell r="AQ71">
            <v>2.5999999999999999E-2</v>
          </cell>
          <cell r="BB71" t="str">
            <v>전 7-9</v>
          </cell>
          <cell r="BC71">
            <v>1</v>
          </cell>
        </row>
        <row r="72">
          <cell r="B72" t="str">
            <v>케이블</v>
          </cell>
          <cell r="C72" t="str">
            <v>600V CV 1C/3.5㎟</v>
          </cell>
          <cell r="D72">
            <v>1.05</v>
          </cell>
          <cell r="E72" t="str">
            <v>m</v>
          </cell>
          <cell r="F72">
            <v>50</v>
          </cell>
          <cell r="G72">
            <v>669</v>
          </cell>
          <cell r="I72">
            <v>650</v>
          </cell>
          <cell r="K72">
            <v>0</v>
          </cell>
          <cell r="M72">
            <v>19</v>
          </cell>
          <cell r="N72" t="str">
            <v>잡재료비</v>
          </cell>
          <cell r="O72" t="str">
            <v>배선의 5%</v>
          </cell>
          <cell r="P72">
            <v>1</v>
          </cell>
          <cell r="Q72" t="str">
            <v>식</v>
          </cell>
          <cell r="W72">
            <v>0</v>
          </cell>
          <cell r="AM72">
            <v>1</v>
          </cell>
          <cell r="AN72">
            <v>1</v>
          </cell>
          <cell r="AO72">
            <v>1</v>
          </cell>
          <cell r="AP72" t="str">
            <v>저압케이블공</v>
          </cell>
          <cell r="AQ72">
            <v>1.0999999999999999E-2</v>
          </cell>
          <cell r="BB72" t="str">
            <v>전 7-10</v>
          </cell>
          <cell r="BC72">
            <v>1</v>
          </cell>
        </row>
        <row r="73">
          <cell r="B73" t="str">
            <v>케이블</v>
          </cell>
          <cell r="C73" t="str">
            <v>600V CV 1C/5.5㎟</v>
          </cell>
          <cell r="D73">
            <v>1.05</v>
          </cell>
          <cell r="E73" t="str">
            <v>m</v>
          </cell>
          <cell r="F73">
            <v>50</v>
          </cell>
          <cell r="G73">
            <v>791</v>
          </cell>
          <cell r="I73">
            <v>768</v>
          </cell>
          <cell r="K73">
            <v>0</v>
          </cell>
          <cell r="M73">
            <v>23</v>
          </cell>
          <cell r="N73" t="str">
            <v>잡재료비</v>
          </cell>
          <cell r="O73" t="str">
            <v>배선의 5%</v>
          </cell>
          <cell r="P73">
            <v>1</v>
          </cell>
          <cell r="Q73" t="str">
            <v>식</v>
          </cell>
          <cell r="W73">
            <v>0</v>
          </cell>
          <cell r="AM73">
            <v>1</v>
          </cell>
          <cell r="AN73">
            <v>1</v>
          </cell>
          <cell r="AO73">
            <v>1</v>
          </cell>
          <cell r="AP73" t="str">
            <v>저압케이블공</v>
          </cell>
          <cell r="AQ73">
            <v>1.2999999999999999E-2</v>
          </cell>
          <cell r="BB73" t="str">
            <v>전 7-10</v>
          </cell>
          <cell r="BC73">
            <v>1</v>
          </cell>
        </row>
        <row r="74">
          <cell r="B74" t="str">
            <v>케이블</v>
          </cell>
          <cell r="C74" t="str">
            <v>600V CV 1C/8㎟</v>
          </cell>
          <cell r="D74">
            <v>1.05</v>
          </cell>
          <cell r="E74" t="str">
            <v>m</v>
          </cell>
          <cell r="F74">
            <v>50</v>
          </cell>
          <cell r="G74">
            <v>852</v>
          </cell>
          <cell r="I74">
            <v>828</v>
          </cell>
          <cell r="K74">
            <v>0</v>
          </cell>
          <cell r="M74">
            <v>24</v>
          </cell>
          <cell r="N74" t="str">
            <v>잡재료비</v>
          </cell>
          <cell r="O74" t="str">
            <v>배선의 5%</v>
          </cell>
          <cell r="P74">
            <v>1</v>
          </cell>
          <cell r="Q74" t="str">
            <v>식</v>
          </cell>
          <cell r="W74">
            <v>0</v>
          </cell>
          <cell r="AM74">
            <v>1</v>
          </cell>
          <cell r="AN74">
            <v>1</v>
          </cell>
          <cell r="AO74">
            <v>1</v>
          </cell>
          <cell r="AP74" t="str">
            <v>저압케이블공</v>
          </cell>
          <cell r="AQ74">
            <v>1.4E-2</v>
          </cell>
          <cell r="BB74" t="str">
            <v>전 7-10</v>
          </cell>
          <cell r="BC74">
            <v>1</v>
          </cell>
        </row>
        <row r="75">
          <cell r="B75" t="str">
            <v>케이블</v>
          </cell>
          <cell r="C75" t="str">
            <v>600V CV 1C/14㎟</v>
          </cell>
          <cell r="D75">
            <v>1.05</v>
          </cell>
          <cell r="E75" t="str">
            <v>m</v>
          </cell>
          <cell r="F75">
            <v>50</v>
          </cell>
          <cell r="G75">
            <v>1217</v>
          </cell>
          <cell r="I75">
            <v>1182</v>
          </cell>
          <cell r="K75">
            <v>0</v>
          </cell>
          <cell r="M75">
            <v>35</v>
          </cell>
          <cell r="N75" t="str">
            <v>잡재료비</v>
          </cell>
          <cell r="O75" t="str">
            <v>배선의 5%</v>
          </cell>
          <cell r="P75">
            <v>1</v>
          </cell>
          <cell r="Q75" t="str">
            <v>식</v>
          </cell>
          <cell r="W75">
            <v>0</v>
          </cell>
          <cell r="AM75">
            <v>1</v>
          </cell>
          <cell r="AN75">
            <v>1</v>
          </cell>
          <cell r="AO75">
            <v>1</v>
          </cell>
          <cell r="AP75" t="str">
            <v>저압케이블공</v>
          </cell>
          <cell r="AQ75">
            <v>0.02</v>
          </cell>
          <cell r="BB75" t="str">
            <v>전 7-9</v>
          </cell>
          <cell r="BC75">
            <v>1</v>
          </cell>
        </row>
        <row r="76">
          <cell r="B76" t="str">
            <v>케이블</v>
          </cell>
          <cell r="C76" t="str">
            <v>600V CV 1C/22㎟</v>
          </cell>
          <cell r="D76">
            <v>1.05</v>
          </cell>
          <cell r="E76" t="str">
            <v>m</v>
          </cell>
          <cell r="F76">
            <v>50</v>
          </cell>
          <cell r="G76">
            <v>1583</v>
          </cell>
          <cell r="I76">
            <v>1537</v>
          </cell>
          <cell r="K76">
            <v>0</v>
          </cell>
          <cell r="M76">
            <v>46</v>
          </cell>
          <cell r="N76" t="str">
            <v>잡재료비</v>
          </cell>
          <cell r="O76" t="str">
            <v>배선의 5%</v>
          </cell>
          <cell r="P76">
            <v>1</v>
          </cell>
          <cell r="Q76" t="str">
            <v>식</v>
          </cell>
          <cell r="W76">
            <v>0</v>
          </cell>
          <cell r="AM76">
            <v>1</v>
          </cell>
          <cell r="AN76">
            <v>1</v>
          </cell>
          <cell r="AO76">
            <v>1</v>
          </cell>
          <cell r="AP76" t="str">
            <v>저압케이블공</v>
          </cell>
          <cell r="AQ76">
            <v>2.5999999999999999E-2</v>
          </cell>
          <cell r="BB76" t="str">
            <v>전 7-9</v>
          </cell>
          <cell r="BC76">
            <v>1</v>
          </cell>
        </row>
        <row r="77">
          <cell r="B77" t="str">
            <v>케이블</v>
          </cell>
          <cell r="C77" t="str">
            <v>600V CV 1C/38㎟</v>
          </cell>
          <cell r="D77">
            <v>1.05</v>
          </cell>
          <cell r="E77" t="str">
            <v>m</v>
          </cell>
          <cell r="F77">
            <v>50</v>
          </cell>
          <cell r="G77">
            <v>2192</v>
          </cell>
          <cell r="I77">
            <v>2129</v>
          </cell>
          <cell r="K77">
            <v>0</v>
          </cell>
          <cell r="M77">
            <v>63</v>
          </cell>
          <cell r="N77" t="str">
            <v>잡재료비</v>
          </cell>
          <cell r="O77" t="str">
            <v>배선의 5%</v>
          </cell>
          <cell r="P77">
            <v>1</v>
          </cell>
          <cell r="Q77" t="str">
            <v>식</v>
          </cell>
          <cell r="W77">
            <v>0</v>
          </cell>
          <cell r="AM77">
            <v>1</v>
          </cell>
          <cell r="AN77">
            <v>1</v>
          </cell>
          <cell r="AO77">
            <v>1</v>
          </cell>
          <cell r="AP77" t="str">
            <v>저압케이블공</v>
          </cell>
          <cell r="AQ77">
            <v>3.5999999999999997E-2</v>
          </cell>
          <cell r="BB77" t="str">
            <v>전 7-9</v>
          </cell>
          <cell r="BC77">
            <v>1</v>
          </cell>
        </row>
        <row r="78">
          <cell r="A78">
            <v>27</v>
          </cell>
          <cell r="B78" t="str">
            <v>케이블</v>
          </cell>
          <cell r="C78" t="str">
            <v>600V CV 1C/60㎟</v>
          </cell>
          <cell r="D78">
            <v>1.05</v>
          </cell>
          <cell r="E78" t="str">
            <v>m</v>
          </cell>
          <cell r="F78">
            <v>50</v>
          </cell>
          <cell r="G78">
            <v>5385</v>
          </cell>
          <cell r="I78">
            <v>2898</v>
          </cell>
          <cell r="J78">
            <v>2287</v>
          </cell>
          <cell r="K78">
            <v>2401</v>
          </cell>
          <cell r="M78">
            <v>86</v>
          </cell>
          <cell r="N78" t="str">
            <v>잡재료비</v>
          </cell>
          <cell r="O78" t="str">
            <v>배선의 5%</v>
          </cell>
          <cell r="P78">
            <v>1</v>
          </cell>
          <cell r="Q78" t="str">
            <v>식</v>
          </cell>
          <cell r="W78">
            <v>120</v>
          </cell>
          <cell r="AM78">
            <v>1</v>
          </cell>
          <cell r="AN78">
            <v>1</v>
          </cell>
          <cell r="AO78">
            <v>1</v>
          </cell>
          <cell r="AP78" t="str">
            <v>저압케이블공</v>
          </cell>
          <cell r="AQ78">
            <v>4.9000000000000002E-2</v>
          </cell>
          <cell r="BB78" t="str">
            <v>전 7-9</v>
          </cell>
          <cell r="BC78">
            <v>1</v>
          </cell>
        </row>
        <row r="79">
          <cell r="B79" t="str">
            <v>케이블</v>
          </cell>
          <cell r="C79" t="str">
            <v>600V CV 1C/80㎟</v>
          </cell>
          <cell r="D79">
            <v>1.05</v>
          </cell>
          <cell r="E79" t="str">
            <v>m</v>
          </cell>
          <cell r="F79">
            <v>50</v>
          </cell>
          <cell r="G79">
            <v>3654</v>
          </cell>
          <cell r="I79">
            <v>3548</v>
          </cell>
          <cell r="K79">
            <v>0</v>
          </cell>
          <cell r="M79">
            <v>106</v>
          </cell>
          <cell r="N79" t="str">
            <v>잡재료비</v>
          </cell>
          <cell r="O79" t="str">
            <v>배선의 5%</v>
          </cell>
          <cell r="P79">
            <v>1</v>
          </cell>
          <cell r="Q79" t="str">
            <v>식</v>
          </cell>
          <cell r="W79">
            <v>0</v>
          </cell>
          <cell r="AM79">
            <v>1</v>
          </cell>
          <cell r="AN79">
            <v>1</v>
          </cell>
          <cell r="AO79">
            <v>1</v>
          </cell>
          <cell r="AP79" t="str">
            <v>저압케이블공</v>
          </cell>
          <cell r="AQ79">
            <v>0.06</v>
          </cell>
          <cell r="BB79" t="str">
            <v>전 7-9</v>
          </cell>
          <cell r="BC79">
            <v>1</v>
          </cell>
        </row>
        <row r="80">
          <cell r="A80">
            <v>28</v>
          </cell>
          <cell r="B80" t="str">
            <v>케이블</v>
          </cell>
          <cell r="C80" t="str">
            <v>600V CV 1C/100㎟</v>
          </cell>
          <cell r="D80">
            <v>1.05</v>
          </cell>
          <cell r="E80" t="str">
            <v>m</v>
          </cell>
          <cell r="F80">
            <v>50</v>
          </cell>
          <cell r="G80">
            <v>8245</v>
          </cell>
          <cell r="I80">
            <v>4199</v>
          </cell>
          <cell r="J80">
            <v>3735</v>
          </cell>
          <cell r="K80">
            <v>3921</v>
          </cell>
          <cell r="M80">
            <v>125</v>
          </cell>
          <cell r="N80" t="str">
            <v>잡재료비</v>
          </cell>
          <cell r="O80" t="str">
            <v>배선의 5%</v>
          </cell>
          <cell r="P80">
            <v>1</v>
          </cell>
          <cell r="Q80" t="str">
            <v>식</v>
          </cell>
          <cell r="W80">
            <v>196</v>
          </cell>
          <cell r="AM80">
            <v>1</v>
          </cell>
          <cell r="AN80">
            <v>1</v>
          </cell>
          <cell r="AO80">
            <v>1</v>
          </cell>
          <cell r="AP80" t="str">
            <v>저압케이블공</v>
          </cell>
          <cell r="AQ80">
            <v>7.0999999999999994E-2</v>
          </cell>
          <cell r="BB80" t="str">
            <v>전 7-9</v>
          </cell>
          <cell r="BC80">
            <v>1</v>
          </cell>
        </row>
        <row r="81">
          <cell r="B81" t="str">
            <v>케이블</v>
          </cell>
          <cell r="C81" t="str">
            <v>600V CV 1C/125㎟</v>
          </cell>
          <cell r="D81">
            <v>1.05</v>
          </cell>
          <cell r="E81" t="str">
            <v>m</v>
          </cell>
          <cell r="F81">
            <v>50</v>
          </cell>
          <cell r="G81">
            <v>5117</v>
          </cell>
          <cell r="I81">
            <v>4968</v>
          </cell>
          <cell r="K81">
            <v>0</v>
          </cell>
          <cell r="M81">
            <v>149</v>
          </cell>
          <cell r="N81" t="str">
            <v>잡재료비</v>
          </cell>
          <cell r="O81" t="str">
            <v>배선의 5%</v>
          </cell>
          <cell r="P81">
            <v>1</v>
          </cell>
          <cell r="Q81" t="str">
            <v>식</v>
          </cell>
          <cell r="W81">
            <v>0</v>
          </cell>
          <cell r="AM81">
            <v>1</v>
          </cell>
          <cell r="AN81">
            <v>1</v>
          </cell>
          <cell r="AO81">
            <v>1</v>
          </cell>
          <cell r="AP81" t="str">
            <v>저압케이블공</v>
          </cell>
          <cell r="AQ81">
            <v>8.4000000000000005E-2</v>
          </cell>
          <cell r="BB81" t="str">
            <v>전 7-9</v>
          </cell>
          <cell r="BC81">
            <v>1</v>
          </cell>
        </row>
        <row r="82">
          <cell r="A82">
            <v>29</v>
          </cell>
          <cell r="B82" t="str">
            <v>케이블</v>
          </cell>
          <cell r="C82" t="str">
            <v>600V CV 1C/150㎟</v>
          </cell>
          <cell r="D82">
            <v>1.05</v>
          </cell>
          <cell r="E82" t="str">
            <v>m</v>
          </cell>
          <cell r="F82">
            <v>50</v>
          </cell>
          <cell r="G82">
            <v>11626</v>
          </cell>
          <cell r="I82">
            <v>5737</v>
          </cell>
          <cell r="J82">
            <v>5445</v>
          </cell>
          <cell r="K82">
            <v>5717</v>
          </cell>
          <cell r="M82">
            <v>172</v>
          </cell>
          <cell r="N82" t="str">
            <v>잡재료비</v>
          </cell>
          <cell r="O82" t="str">
            <v>배선의 5%</v>
          </cell>
          <cell r="P82">
            <v>1</v>
          </cell>
          <cell r="Q82" t="str">
            <v>식</v>
          </cell>
          <cell r="W82">
            <v>285</v>
          </cell>
          <cell r="AM82">
            <v>1</v>
          </cell>
          <cell r="AN82">
            <v>1</v>
          </cell>
          <cell r="AO82">
            <v>1</v>
          </cell>
          <cell r="AP82" t="str">
            <v>저압케이블공</v>
          </cell>
          <cell r="AQ82">
            <v>9.7000000000000003E-2</v>
          </cell>
          <cell r="BB82" t="str">
            <v>전 7-9</v>
          </cell>
          <cell r="BC82">
            <v>1</v>
          </cell>
        </row>
        <row r="83">
          <cell r="A83">
            <v>30</v>
          </cell>
          <cell r="B83" t="str">
            <v>케이블</v>
          </cell>
          <cell r="C83" t="str">
            <v>600V CV 1C/200㎟</v>
          </cell>
          <cell r="D83">
            <v>1.05</v>
          </cell>
          <cell r="E83" t="str">
            <v>m</v>
          </cell>
          <cell r="F83">
            <v>50</v>
          </cell>
          <cell r="G83">
            <v>16113</v>
          </cell>
          <cell r="I83">
            <v>6920</v>
          </cell>
          <cell r="J83">
            <v>8559</v>
          </cell>
          <cell r="K83">
            <v>8986</v>
          </cell>
          <cell r="M83">
            <v>207</v>
          </cell>
          <cell r="N83" t="str">
            <v>잡재료비</v>
          </cell>
          <cell r="O83" t="str">
            <v>배선의 5%</v>
          </cell>
          <cell r="P83">
            <v>1</v>
          </cell>
          <cell r="Q83" t="str">
            <v>식</v>
          </cell>
          <cell r="W83">
            <v>449</v>
          </cell>
          <cell r="AM83">
            <v>1</v>
          </cell>
          <cell r="AN83">
            <v>1</v>
          </cell>
          <cell r="AO83">
            <v>1</v>
          </cell>
          <cell r="AP83" t="str">
            <v>저압케이블공</v>
          </cell>
          <cell r="AQ83">
            <v>0.11700000000000001</v>
          </cell>
          <cell r="BB83" t="str">
            <v>전 7-9</v>
          </cell>
          <cell r="BC83">
            <v>1</v>
          </cell>
        </row>
        <row r="84">
          <cell r="A84">
            <v>31</v>
          </cell>
          <cell r="B84" t="str">
            <v>케이블</v>
          </cell>
          <cell r="C84" t="str">
            <v>600V CV 1C/250㎟</v>
          </cell>
          <cell r="D84">
            <v>1.05</v>
          </cell>
          <cell r="E84" t="str">
            <v>m</v>
          </cell>
          <cell r="F84">
            <v>50</v>
          </cell>
          <cell r="G84">
            <v>19078</v>
          </cell>
          <cell r="I84">
            <v>8398</v>
          </cell>
          <cell r="J84">
            <v>9933</v>
          </cell>
          <cell r="K84">
            <v>10429</v>
          </cell>
          <cell r="M84">
            <v>251</v>
          </cell>
          <cell r="N84" t="str">
            <v>잡재료비</v>
          </cell>
          <cell r="O84" t="str">
            <v>배선의 5%</v>
          </cell>
          <cell r="P84">
            <v>1</v>
          </cell>
          <cell r="Q84" t="str">
            <v>식</v>
          </cell>
          <cell r="W84">
            <v>521</v>
          </cell>
          <cell r="AM84">
            <v>1</v>
          </cell>
          <cell r="AN84">
            <v>1</v>
          </cell>
          <cell r="AO84">
            <v>1</v>
          </cell>
          <cell r="AP84" t="str">
            <v>저압케이블공</v>
          </cell>
          <cell r="AQ84">
            <v>0.14199999999999999</v>
          </cell>
          <cell r="BB84" t="str">
            <v>전 7-9</v>
          </cell>
          <cell r="BC84">
            <v>1</v>
          </cell>
        </row>
        <row r="85">
          <cell r="A85">
            <v>32</v>
          </cell>
          <cell r="B85" t="str">
            <v>케이블</v>
          </cell>
          <cell r="C85" t="str">
            <v>600V CV 1C/325㎟</v>
          </cell>
          <cell r="D85">
            <v>1.05</v>
          </cell>
          <cell r="E85" t="str">
            <v>m</v>
          </cell>
          <cell r="F85">
            <v>50</v>
          </cell>
          <cell r="G85">
            <v>22995</v>
          </cell>
          <cell r="I85">
            <v>10173</v>
          </cell>
          <cell r="J85">
            <v>11921</v>
          </cell>
          <cell r="K85">
            <v>12517</v>
          </cell>
          <cell r="M85">
            <v>305</v>
          </cell>
          <cell r="N85" t="str">
            <v>잡재료비</v>
          </cell>
          <cell r="O85" t="str">
            <v>배선의 5%</v>
          </cell>
          <cell r="P85">
            <v>1</v>
          </cell>
          <cell r="Q85" t="str">
            <v>식</v>
          </cell>
          <cell r="W85">
            <v>625</v>
          </cell>
          <cell r="AM85">
            <v>1</v>
          </cell>
          <cell r="AN85">
            <v>1</v>
          </cell>
          <cell r="AO85">
            <v>1</v>
          </cell>
          <cell r="AP85" t="str">
            <v>저압케이블공</v>
          </cell>
          <cell r="AQ85">
            <v>0.17199999999999999</v>
          </cell>
          <cell r="BB85" t="str">
            <v>전 7-9</v>
          </cell>
          <cell r="BC85">
            <v>1</v>
          </cell>
        </row>
        <row r="86">
          <cell r="B86" t="str">
            <v>케이블</v>
          </cell>
          <cell r="C86" t="str">
            <v>600V CV 1C/400㎟</v>
          </cell>
          <cell r="D86">
            <v>1.05</v>
          </cell>
          <cell r="E86" t="str">
            <v>m</v>
          </cell>
          <cell r="F86">
            <v>50</v>
          </cell>
          <cell r="G86">
            <v>12487</v>
          </cell>
          <cell r="I86">
            <v>12124</v>
          </cell>
          <cell r="K86">
            <v>0</v>
          </cell>
          <cell r="M86">
            <v>363</v>
          </cell>
          <cell r="N86" t="str">
            <v>잡재료비</v>
          </cell>
          <cell r="O86" t="str">
            <v>배선의 5%</v>
          </cell>
          <cell r="P86">
            <v>1</v>
          </cell>
          <cell r="Q86" t="str">
            <v>식</v>
          </cell>
          <cell r="W86">
            <v>0</v>
          </cell>
          <cell r="AM86">
            <v>1</v>
          </cell>
          <cell r="AN86">
            <v>1</v>
          </cell>
          <cell r="AO86">
            <v>1</v>
          </cell>
          <cell r="AP86" t="str">
            <v>저압케이블공</v>
          </cell>
          <cell r="AQ86">
            <v>0.20499999999999999</v>
          </cell>
          <cell r="BB86" t="str">
            <v>전 7-9</v>
          </cell>
          <cell r="BC86">
            <v>1</v>
          </cell>
        </row>
        <row r="87">
          <cell r="B87" t="str">
            <v>케이블</v>
          </cell>
          <cell r="C87" t="str">
            <v>600V CV 1C/500㎟</v>
          </cell>
          <cell r="D87">
            <v>1.05</v>
          </cell>
          <cell r="E87" t="str">
            <v>m</v>
          </cell>
          <cell r="F87">
            <v>50</v>
          </cell>
          <cell r="G87">
            <v>14620</v>
          </cell>
          <cell r="I87">
            <v>14195</v>
          </cell>
          <cell r="K87">
            <v>0</v>
          </cell>
          <cell r="M87">
            <v>425</v>
          </cell>
          <cell r="N87" t="str">
            <v>잡재료비</v>
          </cell>
          <cell r="O87" t="str">
            <v>배선의 5%</v>
          </cell>
          <cell r="P87">
            <v>1</v>
          </cell>
          <cell r="Q87" t="str">
            <v>식</v>
          </cell>
          <cell r="W87">
            <v>0</v>
          </cell>
          <cell r="AM87">
            <v>1</v>
          </cell>
          <cell r="AN87">
            <v>1</v>
          </cell>
          <cell r="AO87">
            <v>1</v>
          </cell>
          <cell r="AP87" t="str">
            <v>저압케이블공</v>
          </cell>
          <cell r="AQ87">
            <v>0.24</v>
          </cell>
          <cell r="BB87" t="str">
            <v>전 7-9</v>
          </cell>
          <cell r="BC87">
            <v>1</v>
          </cell>
        </row>
        <row r="88">
          <cell r="B88" t="str">
            <v>케이블</v>
          </cell>
          <cell r="C88" t="str">
            <v>600V CV 2C/2㎟</v>
          </cell>
          <cell r="D88">
            <v>1.05</v>
          </cell>
          <cell r="E88" t="str">
            <v>m</v>
          </cell>
          <cell r="F88">
            <v>50</v>
          </cell>
          <cell r="G88">
            <v>852</v>
          </cell>
          <cell r="I88">
            <v>828</v>
          </cell>
          <cell r="K88">
            <v>0</v>
          </cell>
          <cell r="M88">
            <v>24</v>
          </cell>
          <cell r="N88" t="str">
            <v>잡재료비</v>
          </cell>
          <cell r="O88" t="str">
            <v>배선의 5%</v>
          </cell>
          <cell r="P88">
            <v>1</v>
          </cell>
          <cell r="Q88" t="str">
            <v>식</v>
          </cell>
          <cell r="W88">
            <v>0</v>
          </cell>
          <cell r="AM88">
            <v>1</v>
          </cell>
          <cell r="AN88">
            <v>1</v>
          </cell>
          <cell r="AO88">
            <v>1</v>
          </cell>
          <cell r="AP88" t="str">
            <v>저압케이블공</v>
          </cell>
          <cell r="AQ88">
            <v>1.4E-2</v>
          </cell>
          <cell r="BB88" t="str">
            <v>전 7-10</v>
          </cell>
          <cell r="BC88">
            <v>1</v>
          </cell>
        </row>
        <row r="89">
          <cell r="A89">
            <v>33</v>
          </cell>
          <cell r="B89" t="str">
            <v>케이블</v>
          </cell>
          <cell r="C89" t="str">
            <v>600V CV 2C/3.5㎟</v>
          </cell>
          <cell r="D89">
            <v>1.05</v>
          </cell>
          <cell r="E89" t="str">
            <v>m</v>
          </cell>
          <cell r="F89">
            <v>50</v>
          </cell>
          <cell r="G89">
            <v>1544</v>
          </cell>
          <cell r="I89">
            <v>946</v>
          </cell>
          <cell r="J89">
            <v>543</v>
          </cell>
          <cell r="K89">
            <v>570</v>
          </cell>
          <cell r="M89">
            <v>28</v>
          </cell>
          <cell r="N89" t="str">
            <v>잡재료비</v>
          </cell>
          <cell r="O89" t="str">
            <v>배선의 5%</v>
          </cell>
          <cell r="P89">
            <v>1</v>
          </cell>
          <cell r="Q89" t="str">
            <v>식</v>
          </cell>
          <cell r="W89">
            <v>28</v>
          </cell>
          <cell r="AM89">
            <v>1</v>
          </cell>
          <cell r="AN89">
            <v>1</v>
          </cell>
          <cell r="AO89">
            <v>1</v>
          </cell>
          <cell r="AP89" t="str">
            <v>저압케이블공</v>
          </cell>
          <cell r="AQ89">
            <v>1.6E-2</v>
          </cell>
          <cell r="BB89" t="str">
            <v>전 7-10</v>
          </cell>
          <cell r="BC89">
            <v>1</v>
          </cell>
        </row>
        <row r="90">
          <cell r="A90">
            <v>34</v>
          </cell>
          <cell r="B90" t="str">
            <v>케이블</v>
          </cell>
          <cell r="C90" t="str">
            <v>600V CV 2C/5.5㎟</v>
          </cell>
          <cell r="D90">
            <v>1.05</v>
          </cell>
          <cell r="E90" t="str">
            <v>m</v>
          </cell>
          <cell r="F90">
            <v>50</v>
          </cell>
          <cell r="G90">
            <v>1856</v>
          </cell>
          <cell r="I90">
            <v>1064</v>
          </cell>
          <cell r="J90">
            <v>725</v>
          </cell>
          <cell r="K90">
            <v>761</v>
          </cell>
          <cell r="M90">
            <v>31</v>
          </cell>
          <cell r="N90" t="str">
            <v>잡재료비</v>
          </cell>
          <cell r="O90" t="str">
            <v>배선의 5%</v>
          </cell>
          <cell r="P90">
            <v>1</v>
          </cell>
          <cell r="Q90" t="str">
            <v>식</v>
          </cell>
          <cell r="W90">
            <v>38</v>
          </cell>
          <cell r="AM90">
            <v>1</v>
          </cell>
          <cell r="AN90">
            <v>1</v>
          </cell>
          <cell r="AO90">
            <v>1</v>
          </cell>
          <cell r="AP90" t="str">
            <v>저압케이블공</v>
          </cell>
          <cell r="AQ90">
            <v>1.7999999999999999E-2</v>
          </cell>
          <cell r="BB90" t="str">
            <v>전 7-10</v>
          </cell>
          <cell r="BC90">
            <v>1</v>
          </cell>
        </row>
        <row r="91">
          <cell r="A91">
            <v>35</v>
          </cell>
          <cell r="B91" t="str">
            <v>케이블</v>
          </cell>
          <cell r="C91" t="str">
            <v>600V CV 2C/8㎟</v>
          </cell>
          <cell r="D91">
            <v>1.05</v>
          </cell>
          <cell r="E91" t="str">
            <v>m</v>
          </cell>
          <cell r="F91">
            <v>50</v>
          </cell>
          <cell r="G91">
            <v>2176</v>
          </cell>
          <cell r="I91">
            <v>1182</v>
          </cell>
          <cell r="J91">
            <v>914</v>
          </cell>
          <cell r="K91">
            <v>959</v>
          </cell>
          <cell r="M91">
            <v>35</v>
          </cell>
          <cell r="N91" t="str">
            <v>잡재료비</v>
          </cell>
          <cell r="O91" t="str">
            <v>배선의 5%</v>
          </cell>
          <cell r="P91">
            <v>1</v>
          </cell>
          <cell r="Q91" t="str">
            <v>식</v>
          </cell>
          <cell r="W91">
            <v>47</v>
          </cell>
          <cell r="AM91">
            <v>1</v>
          </cell>
          <cell r="AN91">
            <v>1</v>
          </cell>
          <cell r="AO91">
            <v>1</v>
          </cell>
          <cell r="AP91" t="str">
            <v>저압케이블공</v>
          </cell>
          <cell r="AQ91">
            <v>0.02</v>
          </cell>
          <cell r="BB91" t="str">
            <v>전 7-10</v>
          </cell>
          <cell r="BC91">
            <v>1</v>
          </cell>
        </row>
        <row r="92">
          <cell r="A92">
            <v>36</v>
          </cell>
          <cell r="B92" t="str">
            <v>케이블</v>
          </cell>
          <cell r="C92" t="str">
            <v>600V CV 2C/14㎟</v>
          </cell>
          <cell r="D92">
            <v>1.05</v>
          </cell>
          <cell r="E92" t="str">
            <v>m</v>
          </cell>
          <cell r="F92">
            <v>50</v>
          </cell>
          <cell r="G92">
            <v>3418</v>
          </cell>
          <cell r="I92">
            <v>1656</v>
          </cell>
          <cell r="J92">
            <v>1632</v>
          </cell>
          <cell r="K92">
            <v>1713</v>
          </cell>
          <cell r="M92">
            <v>49</v>
          </cell>
          <cell r="N92" t="str">
            <v>잡재료비</v>
          </cell>
          <cell r="O92" t="str">
            <v>배선의 5%</v>
          </cell>
          <cell r="P92">
            <v>1</v>
          </cell>
          <cell r="Q92" t="str">
            <v>식</v>
          </cell>
          <cell r="W92">
            <v>85</v>
          </cell>
          <cell r="AM92">
            <v>1</v>
          </cell>
          <cell r="AN92">
            <v>1.4</v>
          </cell>
          <cell r="AO92">
            <v>1.4</v>
          </cell>
          <cell r="AP92" t="str">
            <v>저압케이블공</v>
          </cell>
          <cell r="AQ92">
            <v>0.02</v>
          </cell>
          <cell r="BB92" t="str">
            <v>전 7-9</v>
          </cell>
          <cell r="BC92">
            <v>1</v>
          </cell>
        </row>
        <row r="93">
          <cell r="B93" t="str">
            <v>케이블</v>
          </cell>
          <cell r="C93" t="str">
            <v>600V CV 2C/22㎟</v>
          </cell>
          <cell r="D93">
            <v>1.05</v>
          </cell>
          <cell r="E93" t="str">
            <v>m</v>
          </cell>
          <cell r="F93">
            <v>50</v>
          </cell>
          <cell r="G93">
            <v>2216</v>
          </cell>
          <cell r="I93">
            <v>2152</v>
          </cell>
          <cell r="K93">
            <v>0</v>
          </cell>
          <cell r="M93">
            <v>64</v>
          </cell>
          <cell r="N93" t="str">
            <v>잡재료비</v>
          </cell>
          <cell r="O93" t="str">
            <v>배선의 5%</v>
          </cell>
          <cell r="P93">
            <v>1</v>
          </cell>
          <cell r="Q93" t="str">
            <v>식</v>
          </cell>
          <cell r="W93">
            <v>0</v>
          </cell>
          <cell r="AM93">
            <v>1</v>
          </cell>
          <cell r="AN93">
            <v>1.4</v>
          </cell>
          <cell r="AO93">
            <v>1.4</v>
          </cell>
          <cell r="AP93" t="str">
            <v>저압케이블공</v>
          </cell>
          <cell r="AQ93">
            <v>2.5999999999999999E-2</v>
          </cell>
          <cell r="BB93" t="str">
            <v>전 7-9</v>
          </cell>
          <cell r="BC93">
            <v>1</v>
          </cell>
        </row>
        <row r="94">
          <cell r="B94" t="str">
            <v>케이블</v>
          </cell>
          <cell r="C94" t="str">
            <v>600V CV 2C/38㎟</v>
          </cell>
          <cell r="D94">
            <v>1.05</v>
          </cell>
          <cell r="E94" t="str">
            <v>m</v>
          </cell>
          <cell r="F94">
            <v>50</v>
          </cell>
          <cell r="G94">
            <v>3069</v>
          </cell>
          <cell r="I94">
            <v>2980</v>
          </cell>
          <cell r="K94">
            <v>0</v>
          </cell>
          <cell r="M94">
            <v>89</v>
          </cell>
          <cell r="N94" t="str">
            <v>잡재료비</v>
          </cell>
          <cell r="O94" t="str">
            <v>배선의 5%</v>
          </cell>
          <cell r="P94">
            <v>1</v>
          </cell>
          <cell r="Q94" t="str">
            <v>식</v>
          </cell>
          <cell r="W94">
            <v>0</v>
          </cell>
          <cell r="AM94">
            <v>1</v>
          </cell>
          <cell r="AN94">
            <v>1.4</v>
          </cell>
          <cell r="AO94">
            <v>1.4</v>
          </cell>
          <cell r="AP94" t="str">
            <v>저압케이블공</v>
          </cell>
          <cell r="AQ94">
            <v>3.5999999999999997E-2</v>
          </cell>
          <cell r="BB94" t="str">
            <v>전 7-9</v>
          </cell>
          <cell r="BC94">
            <v>1</v>
          </cell>
        </row>
        <row r="95">
          <cell r="B95" t="str">
            <v>케이블</v>
          </cell>
          <cell r="C95" t="str">
            <v>600V CV 2C/60㎟</v>
          </cell>
          <cell r="D95">
            <v>1.05</v>
          </cell>
          <cell r="E95" t="str">
            <v>m</v>
          </cell>
          <cell r="F95">
            <v>50</v>
          </cell>
          <cell r="G95">
            <v>4178</v>
          </cell>
          <cell r="I95">
            <v>4057</v>
          </cell>
          <cell r="K95">
            <v>0</v>
          </cell>
          <cell r="M95">
            <v>121</v>
          </cell>
          <cell r="N95" t="str">
            <v>잡재료비</v>
          </cell>
          <cell r="O95" t="str">
            <v>배선의 5%</v>
          </cell>
          <cell r="P95">
            <v>1</v>
          </cell>
          <cell r="Q95" t="str">
            <v>식</v>
          </cell>
          <cell r="W95">
            <v>0</v>
          </cell>
          <cell r="AM95">
            <v>1</v>
          </cell>
          <cell r="AN95">
            <v>1.4</v>
          </cell>
          <cell r="AO95">
            <v>1.4</v>
          </cell>
          <cell r="AP95" t="str">
            <v>저압케이블공</v>
          </cell>
          <cell r="AQ95">
            <v>4.9000000000000002E-2</v>
          </cell>
          <cell r="BB95" t="str">
            <v>전 7-9</v>
          </cell>
          <cell r="BC95">
            <v>1</v>
          </cell>
        </row>
        <row r="96">
          <cell r="B96" t="str">
            <v>케이블</v>
          </cell>
          <cell r="C96" t="str">
            <v>600V CV 3C/2.0㎟</v>
          </cell>
          <cell r="D96">
            <v>1.05</v>
          </cell>
          <cell r="E96" t="str">
            <v>m</v>
          </cell>
          <cell r="F96">
            <v>50</v>
          </cell>
          <cell r="G96">
            <v>1156</v>
          </cell>
          <cell r="I96">
            <v>1123</v>
          </cell>
          <cell r="K96">
            <v>0</v>
          </cell>
          <cell r="M96">
            <v>33</v>
          </cell>
          <cell r="N96" t="str">
            <v>잡재료비</v>
          </cell>
          <cell r="O96" t="str">
            <v>배선의 5%</v>
          </cell>
          <cell r="P96">
            <v>1</v>
          </cell>
          <cell r="Q96" t="str">
            <v>식</v>
          </cell>
          <cell r="W96">
            <v>0</v>
          </cell>
          <cell r="AM96">
            <v>1</v>
          </cell>
          <cell r="AN96">
            <v>1</v>
          </cell>
          <cell r="AO96">
            <v>1</v>
          </cell>
          <cell r="AP96" t="str">
            <v>저압케이블공</v>
          </cell>
          <cell r="AQ96">
            <v>1.9E-2</v>
          </cell>
          <cell r="BB96" t="str">
            <v>전 7-10</v>
          </cell>
          <cell r="BC96">
            <v>1</v>
          </cell>
        </row>
        <row r="97">
          <cell r="A97">
            <v>37</v>
          </cell>
          <cell r="B97" t="str">
            <v>케이블</v>
          </cell>
          <cell r="C97" t="str">
            <v>600V CV 3C/3.5㎟</v>
          </cell>
          <cell r="D97">
            <v>1.05</v>
          </cell>
          <cell r="E97" t="str">
            <v>m</v>
          </cell>
          <cell r="F97">
            <v>50</v>
          </cell>
          <cell r="G97">
            <v>2058</v>
          </cell>
          <cell r="I97">
            <v>1301</v>
          </cell>
          <cell r="J97">
            <v>684</v>
          </cell>
          <cell r="K97">
            <v>718</v>
          </cell>
          <cell r="M97">
            <v>39</v>
          </cell>
          <cell r="N97" t="str">
            <v>잡재료비</v>
          </cell>
          <cell r="O97" t="str">
            <v>배선의 5%</v>
          </cell>
          <cell r="P97">
            <v>1</v>
          </cell>
          <cell r="Q97" t="str">
            <v>식</v>
          </cell>
          <cell r="W97">
            <v>35</v>
          </cell>
          <cell r="AM97">
            <v>1</v>
          </cell>
          <cell r="AN97">
            <v>1</v>
          </cell>
          <cell r="AO97">
            <v>1</v>
          </cell>
          <cell r="AP97" t="str">
            <v>저압케이블공</v>
          </cell>
          <cell r="AQ97">
            <v>2.1999999999999999E-2</v>
          </cell>
          <cell r="BB97" t="str">
            <v>전 7-10</v>
          </cell>
          <cell r="BC97">
            <v>1</v>
          </cell>
        </row>
        <row r="98">
          <cell r="A98">
            <v>38</v>
          </cell>
          <cell r="B98" t="str">
            <v>케이블</v>
          </cell>
          <cell r="C98" t="str">
            <v>600V CV 3C/5.5㎟</v>
          </cell>
          <cell r="D98">
            <v>1.05</v>
          </cell>
          <cell r="E98" t="str">
            <v>m</v>
          </cell>
          <cell r="F98">
            <v>50</v>
          </cell>
          <cell r="G98">
            <v>2582</v>
          </cell>
          <cell r="I98">
            <v>1537</v>
          </cell>
          <cell r="J98">
            <v>952</v>
          </cell>
          <cell r="K98">
            <v>999</v>
          </cell>
          <cell r="M98">
            <v>46</v>
          </cell>
          <cell r="N98" t="str">
            <v>잡재료비</v>
          </cell>
          <cell r="O98" t="str">
            <v>배선의 5%</v>
          </cell>
          <cell r="P98">
            <v>1</v>
          </cell>
          <cell r="Q98" t="str">
            <v>식</v>
          </cell>
          <cell r="W98">
            <v>49</v>
          </cell>
          <cell r="AM98">
            <v>1</v>
          </cell>
          <cell r="AN98">
            <v>1</v>
          </cell>
          <cell r="AO98">
            <v>1</v>
          </cell>
          <cell r="AP98" t="str">
            <v>저압케이블공</v>
          </cell>
          <cell r="AQ98">
            <v>2.5999999999999999E-2</v>
          </cell>
          <cell r="BB98" t="str">
            <v>전 7-10</v>
          </cell>
          <cell r="BC98">
            <v>1</v>
          </cell>
        </row>
        <row r="99">
          <cell r="A99">
            <v>39</v>
          </cell>
          <cell r="B99" t="str">
            <v>케이블</v>
          </cell>
          <cell r="C99" t="str">
            <v>600V CV 3C/8㎟</v>
          </cell>
          <cell r="D99">
            <v>1.05</v>
          </cell>
          <cell r="E99" t="str">
            <v>m</v>
          </cell>
          <cell r="F99">
            <v>50</v>
          </cell>
          <cell r="G99">
            <v>3034</v>
          </cell>
          <cell r="I99">
            <v>1715</v>
          </cell>
          <cell r="J99">
            <v>1208</v>
          </cell>
          <cell r="K99">
            <v>1268</v>
          </cell>
          <cell r="M99">
            <v>51</v>
          </cell>
          <cell r="N99" t="str">
            <v>잡재료비</v>
          </cell>
          <cell r="O99" t="str">
            <v>배선의 5%</v>
          </cell>
          <cell r="P99">
            <v>1</v>
          </cell>
          <cell r="Q99" t="str">
            <v>식</v>
          </cell>
          <cell r="W99">
            <v>63</v>
          </cell>
          <cell r="AM99">
            <v>1</v>
          </cell>
          <cell r="AN99">
            <v>1</v>
          </cell>
          <cell r="AO99">
            <v>1</v>
          </cell>
          <cell r="AP99" t="str">
            <v>저압케이블공</v>
          </cell>
          <cell r="AQ99">
            <v>2.9000000000000001E-2</v>
          </cell>
          <cell r="BB99" t="str">
            <v>전 7-10</v>
          </cell>
          <cell r="BC99">
            <v>1</v>
          </cell>
        </row>
        <row r="100">
          <cell r="B100" t="str">
            <v>케이블</v>
          </cell>
          <cell r="C100" t="str">
            <v>600V CV 3C/14㎟</v>
          </cell>
          <cell r="D100">
            <v>1.05</v>
          </cell>
          <cell r="E100" t="str">
            <v>m</v>
          </cell>
          <cell r="F100">
            <v>50</v>
          </cell>
          <cell r="G100">
            <v>2435</v>
          </cell>
          <cell r="I100">
            <v>2365</v>
          </cell>
          <cell r="K100">
            <v>0</v>
          </cell>
          <cell r="M100">
            <v>70</v>
          </cell>
          <cell r="N100" t="str">
            <v>잡재료비</v>
          </cell>
          <cell r="O100" t="str">
            <v>배선의 5%</v>
          </cell>
          <cell r="P100">
            <v>1</v>
          </cell>
          <cell r="Q100" t="str">
            <v>식</v>
          </cell>
          <cell r="W100">
            <v>0</v>
          </cell>
          <cell r="AM100">
            <v>1</v>
          </cell>
          <cell r="AN100">
            <v>2</v>
          </cell>
          <cell r="AO100">
            <v>2</v>
          </cell>
          <cell r="AP100" t="str">
            <v>저압케이블공</v>
          </cell>
          <cell r="AQ100">
            <v>0.02</v>
          </cell>
          <cell r="BB100" t="str">
            <v>전 7-9</v>
          </cell>
          <cell r="BC100">
            <v>1</v>
          </cell>
        </row>
        <row r="101">
          <cell r="B101" t="str">
            <v>케이블</v>
          </cell>
          <cell r="C101" t="str">
            <v>600V CV 3C/22㎟</v>
          </cell>
          <cell r="D101">
            <v>1.05</v>
          </cell>
          <cell r="E101" t="str">
            <v>m</v>
          </cell>
          <cell r="F101">
            <v>50</v>
          </cell>
          <cell r="G101">
            <v>3167</v>
          </cell>
          <cell r="I101">
            <v>3075</v>
          </cell>
          <cell r="K101">
            <v>0</v>
          </cell>
          <cell r="M101">
            <v>92</v>
          </cell>
          <cell r="N101" t="str">
            <v>잡재료비</v>
          </cell>
          <cell r="O101" t="str">
            <v>배선의 5%</v>
          </cell>
          <cell r="P101">
            <v>1</v>
          </cell>
          <cell r="Q101" t="str">
            <v>식</v>
          </cell>
          <cell r="W101">
            <v>0</v>
          </cell>
          <cell r="AM101">
            <v>1</v>
          </cell>
          <cell r="AN101">
            <v>2</v>
          </cell>
          <cell r="AO101">
            <v>2</v>
          </cell>
          <cell r="AP101" t="str">
            <v>저압케이블공</v>
          </cell>
          <cell r="AQ101">
            <v>2.5999999999999999E-2</v>
          </cell>
          <cell r="BB101" t="str">
            <v>전 7-9</v>
          </cell>
          <cell r="BC101">
            <v>1</v>
          </cell>
        </row>
        <row r="102">
          <cell r="A102">
            <v>40</v>
          </cell>
          <cell r="B102" t="str">
            <v>케이블</v>
          </cell>
          <cell r="C102" t="str">
            <v>600V CV 3C/38㎟</v>
          </cell>
          <cell r="D102">
            <v>1.05</v>
          </cell>
          <cell r="E102" t="str">
            <v>m</v>
          </cell>
          <cell r="F102">
            <v>50</v>
          </cell>
          <cell r="G102">
            <v>9342</v>
          </cell>
          <cell r="I102">
            <v>4258</v>
          </cell>
          <cell r="J102">
            <v>4721</v>
          </cell>
          <cell r="K102">
            <v>4957</v>
          </cell>
          <cell r="M102">
            <v>127</v>
          </cell>
          <cell r="N102" t="str">
            <v>잡재료비</v>
          </cell>
          <cell r="O102" t="str">
            <v>배선의 5%</v>
          </cell>
          <cell r="P102">
            <v>1</v>
          </cell>
          <cell r="Q102" t="str">
            <v>식</v>
          </cell>
          <cell r="W102">
            <v>247</v>
          </cell>
          <cell r="AM102">
            <v>1</v>
          </cell>
          <cell r="AN102">
            <v>2</v>
          </cell>
          <cell r="AO102">
            <v>2</v>
          </cell>
          <cell r="AP102" t="str">
            <v>저압케이블공</v>
          </cell>
          <cell r="AQ102">
            <v>3.5999999999999997E-2</v>
          </cell>
          <cell r="BB102" t="str">
            <v>전 7-9</v>
          </cell>
          <cell r="BC102">
            <v>1</v>
          </cell>
        </row>
        <row r="103">
          <cell r="B103" t="str">
            <v>케이블</v>
          </cell>
          <cell r="C103" t="str">
            <v>600V CV 3C/60㎟</v>
          </cell>
          <cell r="D103">
            <v>1.05</v>
          </cell>
          <cell r="E103" t="str">
            <v>m</v>
          </cell>
          <cell r="F103">
            <v>50</v>
          </cell>
          <cell r="G103">
            <v>5969</v>
          </cell>
          <cell r="I103">
            <v>5796</v>
          </cell>
          <cell r="K103">
            <v>0</v>
          </cell>
          <cell r="M103">
            <v>173</v>
          </cell>
          <cell r="N103" t="str">
            <v>잡재료비</v>
          </cell>
          <cell r="O103" t="str">
            <v>배선의 5%</v>
          </cell>
          <cell r="P103">
            <v>1</v>
          </cell>
          <cell r="Q103" t="str">
            <v>식</v>
          </cell>
          <cell r="W103">
            <v>0</v>
          </cell>
          <cell r="AM103">
            <v>1</v>
          </cell>
          <cell r="AN103">
            <v>2</v>
          </cell>
          <cell r="AO103">
            <v>2</v>
          </cell>
          <cell r="AP103" t="str">
            <v>저압케이블공</v>
          </cell>
          <cell r="AQ103">
            <v>4.9000000000000002E-2</v>
          </cell>
          <cell r="BB103" t="str">
            <v>전 7-9</v>
          </cell>
          <cell r="BC103">
            <v>1</v>
          </cell>
        </row>
        <row r="104">
          <cell r="A104">
            <v>41</v>
          </cell>
          <cell r="B104" t="str">
            <v>케이블</v>
          </cell>
          <cell r="C104" t="str">
            <v>600V CV 4C/3.5㎟</v>
          </cell>
          <cell r="D104">
            <v>1.05</v>
          </cell>
          <cell r="E104" t="str">
            <v>m</v>
          </cell>
          <cell r="F104">
            <v>50</v>
          </cell>
          <cell r="G104">
            <v>2639</v>
          </cell>
          <cell r="I104">
            <v>1715</v>
          </cell>
          <cell r="J104">
            <v>832</v>
          </cell>
          <cell r="K104">
            <v>873</v>
          </cell>
          <cell r="M104">
            <v>51</v>
          </cell>
          <cell r="N104" t="str">
            <v>잡재료비</v>
          </cell>
          <cell r="O104" t="str">
            <v>배선의 5%</v>
          </cell>
          <cell r="P104">
            <v>1</v>
          </cell>
          <cell r="Q104" t="str">
            <v>식</v>
          </cell>
          <cell r="W104">
            <v>43</v>
          </cell>
          <cell r="AM104">
            <v>1</v>
          </cell>
          <cell r="AN104">
            <v>1</v>
          </cell>
          <cell r="AO104">
            <v>1</v>
          </cell>
          <cell r="AP104" t="str">
            <v>저압케이블공</v>
          </cell>
          <cell r="AQ104">
            <v>2.9000000000000001E-2</v>
          </cell>
          <cell r="BB104" t="str">
            <v>전 7-10</v>
          </cell>
          <cell r="BC104">
            <v>1</v>
          </cell>
        </row>
        <row r="105">
          <cell r="A105">
            <v>42</v>
          </cell>
          <cell r="B105" t="str">
            <v>케이블</v>
          </cell>
          <cell r="C105" t="str">
            <v>600V CV 4C/5.5㎟</v>
          </cell>
          <cell r="D105">
            <v>1.05</v>
          </cell>
          <cell r="E105" t="str">
            <v>m</v>
          </cell>
          <cell r="F105">
            <v>50</v>
          </cell>
          <cell r="G105">
            <v>3302</v>
          </cell>
          <cell r="I105">
            <v>2010</v>
          </cell>
          <cell r="J105">
            <v>1174</v>
          </cell>
          <cell r="K105">
            <v>1232</v>
          </cell>
          <cell r="M105">
            <v>60</v>
          </cell>
          <cell r="N105" t="str">
            <v>잡재료비</v>
          </cell>
          <cell r="O105" t="str">
            <v>배선의 5%</v>
          </cell>
          <cell r="P105">
            <v>1</v>
          </cell>
          <cell r="Q105" t="str">
            <v>식</v>
          </cell>
          <cell r="W105">
            <v>61</v>
          </cell>
          <cell r="AM105">
            <v>1</v>
          </cell>
          <cell r="AN105">
            <v>1</v>
          </cell>
          <cell r="AO105">
            <v>1</v>
          </cell>
          <cell r="AP105" t="str">
            <v>저압케이블공</v>
          </cell>
          <cell r="AQ105">
            <v>3.4000000000000002E-2</v>
          </cell>
          <cell r="BB105" t="str">
            <v>전 7-10</v>
          </cell>
          <cell r="BC105">
            <v>1</v>
          </cell>
        </row>
        <row r="106">
          <cell r="A106">
            <v>43</v>
          </cell>
          <cell r="B106" t="str">
            <v>케이블</v>
          </cell>
          <cell r="C106" t="str">
            <v>600V CV 4C/8㎟</v>
          </cell>
          <cell r="D106">
            <v>1.05</v>
          </cell>
          <cell r="E106" t="str">
            <v>m</v>
          </cell>
          <cell r="F106">
            <v>50</v>
          </cell>
          <cell r="G106">
            <v>3981</v>
          </cell>
          <cell r="I106">
            <v>2306</v>
          </cell>
          <cell r="J106">
            <v>1530</v>
          </cell>
          <cell r="K106">
            <v>1606</v>
          </cell>
          <cell r="M106">
            <v>69</v>
          </cell>
          <cell r="N106" t="str">
            <v>잡재료비</v>
          </cell>
          <cell r="O106" t="str">
            <v>배선의 5%</v>
          </cell>
          <cell r="P106">
            <v>1</v>
          </cell>
          <cell r="Q106" t="str">
            <v>식</v>
          </cell>
          <cell r="W106">
            <v>80</v>
          </cell>
          <cell r="AM106">
            <v>1</v>
          </cell>
          <cell r="AN106">
            <v>1</v>
          </cell>
          <cell r="AO106">
            <v>1</v>
          </cell>
          <cell r="AP106" t="str">
            <v>저압케이블공</v>
          </cell>
          <cell r="AQ106">
            <v>3.9E-2</v>
          </cell>
          <cell r="BB106" t="str">
            <v>전 7-10</v>
          </cell>
          <cell r="BC106">
            <v>1</v>
          </cell>
        </row>
        <row r="107">
          <cell r="A107">
            <v>44</v>
          </cell>
          <cell r="B107" t="str">
            <v>케이블</v>
          </cell>
          <cell r="C107" t="str">
            <v>600V CV 4C/14㎟</v>
          </cell>
          <cell r="D107">
            <v>1.05</v>
          </cell>
          <cell r="E107" t="str">
            <v>m</v>
          </cell>
          <cell r="F107">
            <v>50</v>
          </cell>
          <cell r="G107">
            <v>6059</v>
          </cell>
          <cell r="I107">
            <v>3075</v>
          </cell>
          <cell r="J107">
            <v>2755</v>
          </cell>
          <cell r="K107">
            <v>2892</v>
          </cell>
          <cell r="M107">
            <v>92</v>
          </cell>
          <cell r="N107" t="str">
            <v>잡재료비</v>
          </cell>
          <cell r="O107" t="str">
            <v>배선의 5%</v>
          </cell>
          <cell r="P107">
            <v>1</v>
          </cell>
          <cell r="Q107" t="str">
            <v>식</v>
          </cell>
          <cell r="W107">
            <v>144</v>
          </cell>
          <cell r="AM107">
            <v>1</v>
          </cell>
          <cell r="AN107">
            <v>2.6</v>
          </cell>
          <cell r="AO107">
            <v>2.6</v>
          </cell>
          <cell r="AP107" t="str">
            <v>저압케이블공</v>
          </cell>
          <cell r="AQ107">
            <v>0.02</v>
          </cell>
          <cell r="BB107" t="str">
            <v>전 7-9</v>
          </cell>
          <cell r="BC107">
            <v>1</v>
          </cell>
        </row>
        <row r="108">
          <cell r="A108">
            <v>45</v>
          </cell>
          <cell r="B108" t="str">
            <v>케이블</v>
          </cell>
          <cell r="C108" t="str">
            <v>600V CV 4C/22㎟</v>
          </cell>
          <cell r="D108">
            <v>1.05</v>
          </cell>
          <cell r="E108" t="str">
            <v>m</v>
          </cell>
          <cell r="F108">
            <v>50</v>
          </cell>
          <cell r="G108">
            <v>8012</v>
          </cell>
          <cell r="I108">
            <v>3998</v>
          </cell>
          <cell r="J108">
            <v>3710</v>
          </cell>
          <cell r="K108">
            <v>3895</v>
          </cell>
          <cell r="M108">
            <v>119</v>
          </cell>
          <cell r="N108" t="str">
            <v>잡재료비</v>
          </cell>
          <cell r="O108" t="str">
            <v>배선의 5%</v>
          </cell>
          <cell r="P108">
            <v>1</v>
          </cell>
          <cell r="Q108" t="str">
            <v>식</v>
          </cell>
          <cell r="W108">
            <v>194</v>
          </cell>
          <cell r="AM108">
            <v>1</v>
          </cell>
          <cell r="AN108">
            <v>2.6</v>
          </cell>
          <cell r="AO108">
            <v>2.6</v>
          </cell>
          <cell r="AP108" t="str">
            <v>저압케이블공</v>
          </cell>
          <cell r="AQ108">
            <v>2.5999999999999999E-2</v>
          </cell>
          <cell r="BB108" t="str">
            <v>전 7-9</v>
          </cell>
          <cell r="BC108">
            <v>1</v>
          </cell>
        </row>
        <row r="109">
          <cell r="A109">
            <v>46</v>
          </cell>
          <cell r="B109" t="str">
            <v>케이블</v>
          </cell>
          <cell r="C109" t="str">
            <v>600V CV 4C/38㎟</v>
          </cell>
          <cell r="D109">
            <v>1.05</v>
          </cell>
          <cell r="E109" t="str">
            <v>m</v>
          </cell>
          <cell r="F109">
            <v>50</v>
          </cell>
          <cell r="G109">
            <v>12042</v>
          </cell>
          <cell r="I109">
            <v>5536</v>
          </cell>
          <cell r="J109">
            <v>6039</v>
          </cell>
          <cell r="K109">
            <v>6340</v>
          </cell>
          <cell r="M109">
            <v>166</v>
          </cell>
          <cell r="N109" t="str">
            <v>잡재료비</v>
          </cell>
          <cell r="O109" t="str">
            <v>배선의 5%</v>
          </cell>
          <cell r="P109">
            <v>1</v>
          </cell>
          <cell r="Q109" t="str">
            <v>식</v>
          </cell>
          <cell r="W109">
            <v>317</v>
          </cell>
          <cell r="AM109">
            <v>1</v>
          </cell>
          <cell r="AN109">
            <v>2.6</v>
          </cell>
          <cell r="AO109">
            <v>2.6</v>
          </cell>
          <cell r="AP109" t="str">
            <v>저압케이블공</v>
          </cell>
          <cell r="AQ109">
            <v>3.5999999999999997E-2</v>
          </cell>
          <cell r="BB109" t="str">
            <v>전 7-9</v>
          </cell>
          <cell r="BC109">
            <v>1</v>
          </cell>
        </row>
        <row r="110">
          <cell r="B110" t="str">
            <v>케이블</v>
          </cell>
          <cell r="C110" t="str">
            <v>600V CV 4C/60㎟</v>
          </cell>
          <cell r="D110">
            <v>1.05</v>
          </cell>
          <cell r="E110" t="str">
            <v>m</v>
          </cell>
          <cell r="F110">
            <v>50</v>
          </cell>
          <cell r="G110">
            <v>7761</v>
          </cell>
          <cell r="I110">
            <v>7535</v>
          </cell>
          <cell r="K110">
            <v>0</v>
          </cell>
          <cell r="M110">
            <v>226</v>
          </cell>
          <cell r="N110" t="str">
            <v>잡재료비</v>
          </cell>
          <cell r="O110" t="str">
            <v>배선의 5%</v>
          </cell>
          <cell r="P110">
            <v>1</v>
          </cell>
          <cell r="Q110" t="str">
            <v>식</v>
          </cell>
          <cell r="W110">
            <v>0</v>
          </cell>
          <cell r="AM110">
            <v>1</v>
          </cell>
          <cell r="AN110">
            <v>2.6</v>
          </cell>
          <cell r="AO110">
            <v>2.6</v>
          </cell>
          <cell r="AP110" t="str">
            <v>저압케이블공</v>
          </cell>
          <cell r="AQ110">
            <v>4.9000000000000002E-2</v>
          </cell>
          <cell r="BB110" t="str">
            <v>전 7-9</v>
          </cell>
          <cell r="BC110">
            <v>1</v>
          </cell>
        </row>
        <row r="111">
          <cell r="B111" t="str">
            <v>케이블</v>
          </cell>
          <cell r="C111" t="str">
            <v>6.6KV CV 1C/100㎟</v>
          </cell>
          <cell r="D111">
            <v>1.05</v>
          </cell>
          <cell r="E111" t="str">
            <v>m</v>
          </cell>
          <cell r="F111">
            <v>50</v>
          </cell>
          <cell r="G111">
            <v>1403</v>
          </cell>
          <cell r="I111">
            <v>1363</v>
          </cell>
          <cell r="K111">
            <v>0</v>
          </cell>
          <cell r="M111">
            <v>40</v>
          </cell>
          <cell r="N111" t="str">
            <v>잡재료비</v>
          </cell>
          <cell r="O111" t="str">
            <v>배선의 5%</v>
          </cell>
          <cell r="P111">
            <v>1</v>
          </cell>
          <cell r="Q111" t="str">
            <v>식</v>
          </cell>
          <cell r="W111">
            <v>0</v>
          </cell>
          <cell r="AM111">
            <v>2</v>
          </cell>
          <cell r="AN111" t="str">
            <v>1.2x0.5</v>
          </cell>
          <cell r="AO111">
            <v>0.6</v>
          </cell>
          <cell r="AP111" t="str">
            <v>고압케이블공</v>
          </cell>
          <cell r="AQ111">
            <v>2.3E-2</v>
          </cell>
          <cell r="AR111" t="str">
            <v>보통인부</v>
          </cell>
          <cell r="AS111">
            <v>2.1999999999999999E-2</v>
          </cell>
          <cell r="BB111" t="str">
            <v>전 5-38</v>
          </cell>
          <cell r="BC111">
            <v>1</v>
          </cell>
        </row>
        <row r="112">
          <cell r="B112" t="str">
            <v>케이블</v>
          </cell>
          <cell r="C112" t="str">
            <v>6.6KV CV 1C/200㎟</v>
          </cell>
          <cell r="D112">
            <v>1.05</v>
          </cell>
          <cell r="E112" t="str">
            <v>m</v>
          </cell>
          <cell r="F112">
            <v>50</v>
          </cell>
          <cell r="G112">
            <v>2147</v>
          </cell>
          <cell r="I112">
            <v>2085</v>
          </cell>
          <cell r="K112">
            <v>0</v>
          </cell>
          <cell r="M112">
            <v>62</v>
          </cell>
          <cell r="N112" t="str">
            <v>잡재료비</v>
          </cell>
          <cell r="O112" t="str">
            <v>배선의 5%</v>
          </cell>
          <cell r="P112">
            <v>1</v>
          </cell>
          <cell r="Q112" t="str">
            <v>식</v>
          </cell>
          <cell r="W112">
            <v>0</v>
          </cell>
          <cell r="AM112">
            <v>2</v>
          </cell>
          <cell r="AN112" t="str">
            <v>1.2x0.5</v>
          </cell>
          <cell r="AO112">
            <v>0.6</v>
          </cell>
          <cell r="AP112" t="str">
            <v>고압케이블공</v>
          </cell>
          <cell r="AQ112">
            <v>3.5000000000000003E-2</v>
          </cell>
          <cell r="AR112" t="str">
            <v>보통인부</v>
          </cell>
          <cell r="AS112">
            <v>3.4000000000000002E-2</v>
          </cell>
          <cell r="BB112" t="str">
            <v>전 5-38</v>
          </cell>
          <cell r="BC112">
            <v>1</v>
          </cell>
        </row>
        <row r="113">
          <cell r="B113" t="str">
            <v>케이블</v>
          </cell>
          <cell r="C113" t="str">
            <v>6.6KV CV 1C/250㎟</v>
          </cell>
          <cell r="D113">
            <v>1.05</v>
          </cell>
          <cell r="E113" t="str">
            <v>m</v>
          </cell>
          <cell r="F113">
            <v>50</v>
          </cell>
          <cell r="G113">
            <v>3077</v>
          </cell>
          <cell r="I113">
            <v>2988</v>
          </cell>
          <cell r="K113">
            <v>0</v>
          </cell>
          <cell r="M113">
            <v>89</v>
          </cell>
          <cell r="N113" t="str">
            <v>잡재료비</v>
          </cell>
          <cell r="O113" t="str">
            <v>배선의 5%</v>
          </cell>
          <cell r="P113">
            <v>1</v>
          </cell>
          <cell r="Q113" t="str">
            <v>식</v>
          </cell>
          <cell r="W113">
            <v>0</v>
          </cell>
          <cell r="AM113">
            <v>2</v>
          </cell>
          <cell r="AN113" t="str">
            <v>1.2x0.5</v>
          </cell>
          <cell r="AO113">
            <v>0.6</v>
          </cell>
          <cell r="AP113" t="str">
            <v>고압케이블공</v>
          </cell>
          <cell r="AQ113">
            <v>0.05</v>
          </cell>
          <cell r="AR113" t="str">
            <v>보통인부</v>
          </cell>
          <cell r="AS113">
            <v>4.9000000000000002E-2</v>
          </cell>
          <cell r="BB113" t="str">
            <v>전 5-38</v>
          </cell>
          <cell r="BC113">
            <v>1</v>
          </cell>
        </row>
        <row r="114">
          <cell r="B114" t="str">
            <v>케이블</v>
          </cell>
          <cell r="C114" t="str">
            <v>6.6KV CV 1C/400㎟</v>
          </cell>
          <cell r="D114">
            <v>1.05</v>
          </cell>
          <cell r="E114" t="str">
            <v>m</v>
          </cell>
          <cell r="F114">
            <v>50</v>
          </cell>
          <cell r="G114">
            <v>1549</v>
          </cell>
          <cell r="I114">
            <v>1504</v>
          </cell>
          <cell r="K114">
            <v>0</v>
          </cell>
          <cell r="M114">
            <v>45</v>
          </cell>
          <cell r="N114" t="str">
            <v>잡재료비</v>
          </cell>
          <cell r="O114" t="str">
            <v>배선의 5%</v>
          </cell>
          <cell r="P114">
            <v>1</v>
          </cell>
          <cell r="Q114" t="str">
            <v>식</v>
          </cell>
          <cell r="W114">
            <v>0</v>
          </cell>
          <cell r="AM114">
            <v>2</v>
          </cell>
          <cell r="AN114" t="str">
            <v>1.2x0.5</v>
          </cell>
          <cell r="AO114">
            <v>0.6</v>
          </cell>
          <cell r="AP114" t="str">
            <v>고압케이블공</v>
          </cell>
          <cell r="AQ114">
            <v>2.5000000000000001E-2</v>
          </cell>
          <cell r="AR114" t="str">
            <v>보통인부</v>
          </cell>
          <cell r="AS114">
            <v>2.5000000000000001E-2</v>
          </cell>
          <cell r="BB114" t="str">
            <v>전 5-38</v>
          </cell>
          <cell r="BC114">
            <v>1</v>
          </cell>
        </row>
        <row r="115">
          <cell r="B115" t="str">
            <v>케이블</v>
          </cell>
          <cell r="C115" t="str">
            <v>6.6KV CV 1C/400㎟</v>
          </cell>
          <cell r="D115">
            <v>1.05</v>
          </cell>
          <cell r="E115" t="str">
            <v>m</v>
          </cell>
          <cell r="F115">
            <v>50</v>
          </cell>
          <cell r="G115">
            <v>1549</v>
          </cell>
          <cell r="I115">
            <v>1504</v>
          </cell>
          <cell r="K115">
            <v>0</v>
          </cell>
          <cell r="M115">
            <v>45</v>
          </cell>
          <cell r="N115" t="str">
            <v>잡재료비</v>
          </cell>
          <cell r="O115" t="str">
            <v>배선의 5%</v>
          </cell>
          <cell r="P115">
            <v>1</v>
          </cell>
          <cell r="Q115" t="str">
            <v>식</v>
          </cell>
          <cell r="W115">
            <v>0</v>
          </cell>
          <cell r="AM115">
            <v>2</v>
          </cell>
          <cell r="AN115" t="str">
            <v>1.2x0.5</v>
          </cell>
          <cell r="AO115">
            <v>0.6</v>
          </cell>
          <cell r="AP115" t="str">
            <v>고압케이블공</v>
          </cell>
          <cell r="AQ115">
            <v>2.5000000000000001E-2</v>
          </cell>
          <cell r="AR115" t="str">
            <v>보통인부</v>
          </cell>
          <cell r="AS115">
            <v>2.5000000000000001E-2</v>
          </cell>
          <cell r="BB115" t="str">
            <v>전 5-38</v>
          </cell>
          <cell r="BC115">
            <v>1</v>
          </cell>
        </row>
        <row r="116">
          <cell r="A116">
            <v>47</v>
          </cell>
          <cell r="B116" t="str">
            <v>케이블</v>
          </cell>
          <cell r="C116" t="str">
            <v>22.9KV CN/CV 1C/60㎟</v>
          </cell>
          <cell r="D116">
            <v>1.05</v>
          </cell>
          <cell r="E116" t="str">
            <v>m</v>
          </cell>
          <cell r="F116">
            <v>50</v>
          </cell>
          <cell r="G116">
            <v>18773</v>
          </cell>
          <cell r="I116">
            <v>10242</v>
          </cell>
          <cell r="J116">
            <v>7833</v>
          </cell>
          <cell r="K116">
            <v>8224</v>
          </cell>
          <cell r="M116">
            <v>307</v>
          </cell>
          <cell r="N116" t="str">
            <v>잡재료비</v>
          </cell>
          <cell r="O116" t="str">
            <v>배선의 5%</v>
          </cell>
          <cell r="P116">
            <v>1</v>
          </cell>
          <cell r="Q116" t="str">
            <v>식</v>
          </cell>
          <cell r="W116">
            <v>411</v>
          </cell>
          <cell r="AM116">
            <v>2</v>
          </cell>
          <cell r="AN116" t="str">
            <v>1.2x0.5</v>
          </cell>
          <cell r="AO116">
            <v>3.12</v>
          </cell>
          <cell r="AP116" t="str">
            <v>특고케이블공</v>
          </cell>
          <cell r="AQ116">
            <v>2.5000000000000001E-2</v>
          </cell>
          <cell r="AR116" t="str">
            <v>보통인부</v>
          </cell>
          <cell r="AS116">
            <v>2.5000000000000001E-2</v>
          </cell>
          <cell r="BB116" t="str">
            <v>전 5-38</v>
          </cell>
          <cell r="BC116">
            <v>1</v>
          </cell>
        </row>
        <row r="117">
          <cell r="A117">
            <v>48</v>
          </cell>
          <cell r="B117" t="str">
            <v>케이블</v>
          </cell>
          <cell r="C117" t="str">
            <v>CVV 5C/1.25㎟</v>
          </cell>
          <cell r="D117">
            <v>1.05</v>
          </cell>
          <cell r="E117" t="str">
            <v>m</v>
          </cell>
          <cell r="F117">
            <v>50</v>
          </cell>
          <cell r="G117">
            <v>2551</v>
          </cell>
          <cell r="I117">
            <v>1892</v>
          </cell>
          <cell r="J117">
            <v>575</v>
          </cell>
          <cell r="K117">
            <v>603</v>
          </cell>
          <cell r="M117">
            <v>56</v>
          </cell>
          <cell r="N117" t="str">
            <v>잡재료비</v>
          </cell>
          <cell r="O117" t="str">
            <v>배선의 5%</v>
          </cell>
          <cell r="P117">
            <v>1</v>
          </cell>
          <cell r="Q117" t="str">
            <v>식</v>
          </cell>
          <cell r="W117">
            <v>30</v>
          </cell>
          <cell r="AM117">
            <v>1</v>
          </cell>
          <cell r="AN117">
            <v>1</v>
          </cell>
          <cell r="AO117">
            <v>1</v>
          </cell>
          <cell r="AP117" t="str">
            <v>저압케이블공</v>
          </cell>
          <cell r="AQ117">
            <v>3.2000000000000001E-2</v>
          </cell>
          <cell r="BB117" t="str">
            <v>전 7-10</v>
          </cell>
          <cell r="BC117">
            <v>1</v>
          </cell>
        </row>
        <row r="118">
          <cell r="B118" t="str">
            <v>케이블</v>
          </cell>
          <cell r="C118" t="str">
            <v>CVV 2C/2㎟</v>
          </cell>
          <cell r="D118">
            <v>1.05</v>
          </cell>
          <cell r="E118" t="str">
            <v>m</v>
          </cell>
          <cell r="F118">
            <v>50</v>
          </cell>
          <cell r="G118">
            <v>852</v>
          </cell>
          <cell r="I118">
            <v>828</v>
          </cell>
          <cell r="K118">
            <v>0</v>
          </cell>
          <cell r="M118">
            <v>24</v>
          </cell>
          <cell r="N118" t="str">
            <v>잡재료비</v>
          </cell>
          <cell r="O118" t="str">
            <v>배선의 5%</v>
          </cell>
          <cell r="P118">
            <v>1</v>
          </cell>
          <cell r="Q118" t="str">
            <v>식</v>
          </cell>
          <cell r="W118">
            <v>0</v>
          </cell>
          <cell r="AM118">
            <v>1</v>
          </cell>
          <cell r="AN118">
            <v>1</v>
          </cell>
          <cell r="AO118">
            <v>1</v>
          </cell>
          <cell r="AP118" t="str">
            <v>저압케이블공</v>
          </cell>
          <cell r="AQ118">
            <v>1.4E-2</v>
          </cell>
          <cell r="BB118" t="str">
            <v>전 7-10</v>
          </cell>
          <cell r="BC118">
            <v>1</v>
          </cell>
        </row>
        <row r="119">
          <cell r="B119" t="str">
            <v>케이블</v>
          </cell>
          <cell r="C119" t="str">
            <v>CVV 3C/2㎟</v>
          </cell>
          <cell r="D119">
            <v>1.05</v>
          </cell>
          <cell r="E119" t="str">
            <v>m</v>
          </cell>
          <cell r="F119">
            <v>50</v>
          </cell>
          <cell r="G119">
            <v>1156</v>
          </cell>
          <cell r="I119">
            <v>1123</v>
          </cell>
          <cell r="K119">
            <v>0</v>
          </cell>
          <cell r="M119">
            <v>33</v>
          </cell>
          <cell r="N119" t="str">
            <v>잡재료비</v>
          </cell>
          <cell r="O119" t="str">
            <v>배선의 5%</v>
          </cell>
          <cell r="P119">
            <v>1</v>
          </cell>
          <cell r="Q119" t="str">
            <v>식</v>
          </cell>
          <cell r="W119">
            <v>0</v>
          </cell>
          <cell r="AM119">
            <v>1</v>
          </cell>
          <cell r="AN119">
            <v>1</v>
          </cell>
          <cell r="AO119">
            <v>1</v>
          </cell>
          <cell r="AP119" t="str">
            <v>저압케이블공</v>
          </cell>
          <cell r="AQ119">
            <v>1.9E-2</v>
          </cell>
          <cell r="BB119" t="str">
            <v>전 7-10</v>
          </cell>
          <cell r="BC119">
            <v>1</v>
          </cell>
        </row>
        <row r="120">
          <cell r="B120" t="str">
            <v>케이블</v>
          </cell>
          <cell r="C120" t="str">
            <v>CVV 4C/2㎟</v>
          </cell>
          <cell r="D120">
            <v>1.05</v>
          </cell>
          <cell r="E120" t="str">
            <v>m</v>
          </cell>
          <cell r="F120">
            <v>1</v>
          </cell>
          <cell r="G120">
            <v>1583</v>
          </cell>
          <cell r="I120">
            <v>1537</v>
          </cell>
          <cell r="K120">
            <v>0</v>
          </cell>
          <cell r="M120">
            <v>46</v>
          </cell>
          <cell r="N120" t="str">
            <v>잡재료비</v>
          </cell>
          <cell r="O120" t="str">
            <v>배선의 5%</v>
          </cell>
          <cell r="P120">
            <v>1</v>
          </cell>
          <cell r="Q120" t="str">
            <v>식</v>
          </cell>
          <cell r="W120">
            <v>0</v>
          </cell>
          <cell r="AM120">
            <v>1</v>
          </cell>
          <cell r="AN120">
            <v>1</v>
          </cell>
          <cell r="AO120">
            <v>1</v>
          </cell>
          <cell r="AP120" t="str">
            <v>저압케이블공</v>
          </cell>
          <cell r="AQ120">
            <v>2.5999999999999999E-2</v>
          </cell>
          <cell r="BB120" t="str">
            <v>전 7-10</v>
          </cell>
          <cell r="BC120">
            <v>1</v>
          </cell>
        </row>
        <row r="121">
          <cell r="A121">
            <v>49</v>
          </cell>
          <cell r="B121" t="str">
            <v>케이블</v>
          </cell>
          <cell r="C121" t="str">
            <v>CVV 5C/2㎟</v>
          </cell>
          <cell r="D121">
            <v>1.05</v>
          </cell>
          <cell r="E121" t="str">
            <v>m</v>
          </cell>
          <cell r="F121">
            <v>50</v>
          </cell>
          <cell r="G121">
            <v>2636</v>
          </cell>
          <cell r="I121">
            <v>1892</v>
          </cell>
          <cell r="J121">
            <v>656</v>
          </cell>
          <cell r="K121">
            <v>688</v>
          </cell>
          <cell r="M121">
            <v>56</v>
          </cell>
          <cell r="N121" t="str">
            <v>잡재료비</v>
          </cell>
          <cell r="O121" t="str">
            <v>배선의 5%</v>
          </cell>
          <cell r="P121">
            <v>1</v>
          </cell>
          <cell r="Q121" t="str">
            <v>식</v>
          </cell>
          <cell r="W121">
            <v>34</v>
          </cell>
          <cell r="AM121">
            <v>1</v>
          </cell>
          <cell r="AN121">
            <v>1</v>
          </cell>
          <cell r="AO121">
            <v>1</v>
          </cell>
          <cell r="AP121" t="str">
            <v>저압케이블공</v>
          </cell>
          <cell r="AQ121">
            <v>3.2000000000000001E-2</v>
          </cell>
          <cell r="BB121" t="str">
            <v>전 7-10</v>
          </cell>
          <cell r="BC121">
            <v>1</v>
          </cell>
        </row>
        <row r="122">
          <cell r="B122" t="str">
            <v>케이블</v>
          </cell>
          <cell r="C122" t="str">
            <v>CVV 6C/2㎟</v>
          </cell>
          <cell r="D122">
            <v>1.05</v>
          </cell>
          <cell r="E122" t="str">
            <v>m</v>
          </cell>
          <cell r="F122">
            <v>50</v>
          </cell>
          <cell r="G122">
            <v>2132</v>
          </cell>
          <cell r="I122">
            <v>2070</v>
          </cell>
          <cell r="K122">
            <v>0</v>
          </cell>
          <cell r="M122">
            <v>62</v>
          </cell>
          <cell r="N122" t="str">
            <v>잡재료비</v>
          </cell>
          <cell r="O122" t="str">
            <v>배선의 5%</v>
          </cell>
          <cell r="P122">
            <v>1</v>
          </cell>
          <cell r="Q122" t="str">
            <v>식</v>
          </cell>
          <cell r="W122">
            <v>0</v>
          </cell>
          <cell r="AM122">
            <v>1</v>
          </cell>
          <cell r="AN122">
            <v>1</v>
          </cell>
          <cell r="AO122">
            <v>1</v>
          </cell>
          <cell r="AP122" t="str">
            <v>저압케이블공</v>
          </cell>
          <cell r="AQ122">
            <v>3.5000000000000003E-2</v>
          </cell>
          <cell r="BB122" t="str">
            <v>전 7-10</v>
          </cell>
          <cell r="BC122">
            <v>1</v>
          </cell>
        </row>
        <row r="123">
          <cell r="B123" t="str">
            <v>케이블</v>
          </cell>
          <cell r="C123" t="str">
            <v>CVV 7C/2㎟</v>
          </cell>
          <cell r="D123">
            <v>1.05</v>
          </cell>
          <cell r="E123" t="str">
            <v>m</v>
          </cell>
          <cell r="F123">
            <v>50</v>
          </cell>
          <cell r="G123">
            <v>2375</v>
          </cell>
          <cell r="I123">
            <v>2306</v>
          </cell>
          <cell r="K123">
            <v>0</v>
          </cell>
          <cell r="M123">
            <v>69</v>
          </cell>
          <cell r="N123" t="str">
            <v>잡재료비</v>
          </cell>
          <cell r="O123" t="str">
            <v>배선의 5%</v>
          </cell>
          <cell r="P123">
            <v>1</v>
          </cell>
          <cell r="Q123" t="str">
            <v>식</v>
          </cell>
          <cell r="W123">
            <v>0</v>
          </cell>
          <cell r="AM123">
            <v>1</v>
          </cell>
          <cell r="AN123">
            <v>1</v>
          </cell>
          <cell r="AO123">
            <v>1</v>
          </cell>
          <cell r="AP123" t="str">
            <v>저압케이블공</v>
          </cell>
          <cell r="AQ123">
            <v>3.9E-2</v>
          </cell>
          <cell r="BB123" t="str">
            <v>전 7-10</v>
          </cell>
          <cell r="BC123">
            <v>1</v>
          </cell>
        </row>
        <row r="124">
          <cell r="B124" t="str">
            <v>케이블</v>
          </cell>
          <cell r="C124" t="str">
            <v>CVV 8C/2㎟</v>
          </cell>
          <cell r="D124">
            <v>1.05</v>
          </cell>
          <cell r="E124" t="str">
            <v>m</v>
          </cell>
          <cell r="F124">
            <v>50</v>
          </cell>
          <cell r="G124">
            <v>2558</v>
          </cell>
          <cell r="I124">
            <v>2484</v>
          </cell>
          <cell r="K124">
            <v>0</v>
          </cell>
          <cell r="M124">
            <v>74</v>
          </cell>
          <cell r="N124" t="str">
            <v>잡재료비</v>
          </cell>
          <cell r="O124" t="str">
            <v>배선의 5%</v>
          </cell>
          <cell r="P124">
            <v>1</v>
          </cell>
          <cell r="Q124" t="str">
            <v>식</v>
          </cell>
          <cell r="W124">
            <v>0</v>
          </cell>
          <cell r="AM124">
            <v>1</v>
          </cell>
          <cell r="AN124">
            <v>1</v>
          </cell>
          <cell r="AO124">
            <v>1</v>
          </cell>
          <cell r="AP124" t="str">
            <v>저압케이블공</v>
          </cell>
          <cell r="AQ124">
            <v>4.2000000000000003E-2</v>
          </cell>
          <cell r="BB124" t="str">
            <v>전 7-10</v>
          </cell>
          <cell r="BC124">
            <v>1</v>
          </cell>
        </row>
        <row r="125">
          <cell r="B125" t="str">
            <v>케이블</v>
          </cell>
          <cell r="C125" t="str">
            <v>CVV 9C/2㎟</v>
          </cell>
          <cell r="D125">
            <v>1.05</v>
          </cell>
          <cell r="E125" t="str">
            <v>m</v>
          </cell>
          <cell r="F125">
            <v>50</v>
          </cell>
          <cell r="G125">
            <v>2924</v>
          </cell>
          <cell r="I125">
            <v>2839</v>
          </cell>
          <cell r="K125">
            <v>0</v>
          </cell>
          <cell r="M125">
            <v>85</v>
          </cell>
          <cell r="N125" t="str">
            <v>잡재료비</v>
          </cell>
          <cell r="O125" t="str">
            <v>배선의 5%</v>
          </cell>
          <cell r="P125">
            <v>1</v>
          </cell>
          <cell r="Q125" t="str">
            <v>식</v>
          </cell>
          <cell r="W125">
            <v>0</v>
          </cell>
          <cell r="AM125">
            <v>1</v>
          </cell>
          <cell r="AN125">
            <v>1</v>
          </cell>
          <cell r="AO125">
            <v>1</v>
          </cell>
          <cell r="AP125" t="str">
            <v>저압케이블공</v>
          </cell>
          <cell r="AQ125">
            <v>4.8000000000000001E-2</v>
          </cell>
          <cell r="BB125" t="str">
            <v>전 7-10</v>
          </cell>
          <cell r="BC125">
            <v>1</v>
          </cell>
        </row>
        <row r="126">
          <cell r="A126">
            <v>50</v>
          </cell>
          <cell r="B126" t="str">
            <v>케이블</v>
          </cell>
          <cell r="C126" t="str">
            <v>CVV 10C/2㎟</v>
          </cell>
          <cell r="D126">
            <v>1.05</v>
          </cell>
          <cell r="E126" t="str">
            <v>m</v>
          </cell>
          <cell r="F126">
            <v>50</v>
          </cell>
          <cell r="G126">
            <v>4248</v>
          </cell>
          <cell r="I126">
            <v>2839</v>
          </cell>
          <cell r="J126">
            <v>1261</v>
          </cell>
          <cell r="K126">
            <v>1324</v>
          </cell>
          <cell r="M126">
            <v>85</v>
          </cell>
          <cell r="N126" t="str">
            <v>잡재료비</v>
          </cell>
          <cell r="O126" t="str">
            <v>배선의 5%</v>
          </cell>
          <cell r="P126">
            <v>1</v>
          </cell>
          <cell r="Q126" t="str">
            <v>식</v>
          </cell>
          <cell r="W126">
            <v>66</v>
          </cell>
          <cell r="AM126">
            <v>1</v>
          </cell>
          <cell r="AN126">
            <v>1</v>
          </cell>
          <cell r="AO126">
            <v>1</v>
          </cell>
          <cell r="AP126" t="str">
            <v>저압케이블공</v>
          </cell>
          <cell r="AQ126">
            <v>4.8000000000000001E-2</v>
          </cell>
          <cell r="BB126" t="str">
            <v>전 7-10</v>
          </cell>
          <cell r="BC126">
            <v>1</v>
          </cell>
        </row>
        <row r="127">
          <cell r="A127">
            <v>51</v>
          </cell>
          <cell r="B127" t="str">
            <v>케이블</v>
          </cell>
          <cell r="C127" t="str">
            <v>CVV 12C/2㎟</v>
          </cell>
          <cell r="D127">
            <v>1.05</v>
          </cell>
          <cell r="E127" t="str">
            <v>m</v>
          </cell>
          <cell r="F127">
            <v>50</v>
          </cell>
          <cell r="G127">
            <v>4756</v>
          </cell>
          <cell r="I127">
            <v>3193</v>
          </cell>
          <cell r="J127">
            <v>1399</v>
          </cell>
          <cell r="K127">
            <v>1468</v>
          </cell>
          <cell r="M127">
            <v>95</v>
          </cell>
          <cell r="N127" t="str">
            <v>잡재료비</v>
          </cell>
          <cell r="O127" t="str">
            <v>배선의 5%</v>
          </cell>
          <cell r="P127">
            <v>1</v>
          </cell>
          <cell r="Q127" t="str">
            <v>식</v>
          </cell>
          <cell r="W127">
            <v>73</v>
          </cell>
          <cell r="AM127">
            <v>1</v>
          </cell>
          <cell r="AN127">
            <v>1</v>
          </cell>
          <cell r="AO127">
            <v>1</v>
          </cell>
          <cell r="AP127" t="str">
            <v>저압케이블공</v>
          </cell>
          <cell r="AQ127">
            <v>5.3999999999999999E-2</v>
          </cell>
          <cell r="BB127" t="str">
            <v>전 7-10</v>
          </cell>
          <cell r="BC127">
            <v>1</v>
          </cell>
        </row>
        <row r="128">
          <cell r="B128" t="str">
            <v>케이블</v>
          </cell>
          <cell r="C128" t="str">
            <v>CVV 15C/2㎟</v>
          </cell>
          <cell r="D128">
            <v>1.05</v>
          </cell>
          <cell r="E128" t="str">
            <v>m</v>
          </cell>
          <cell r="F128">
            <v>50</v>
          </cell>
          <cell r="G128">
            <v>4385</v>
          </cell>
          <cell r="I128">
            <v>4258</v>
          </cell>
          <cell r="K128">
            <v>0</v>
          </cell>
          <cell r="M128">
            <v>127</v>
          </cell>
          <cell r="N128" t="str">
            <v>잡재료비</v>
          </cell>
          <cell r="O128" t="str">
            <v>배선의 5%</v>
          </cell>
          <cell r="P128">
            <v>1</v>
          </cell>
          <cell r="Q128" t="str">
            <v>식</v>
          </cell>
          <cell r="W128">
            <v>0</v>
          </cell>
          <cell r="AM128">
            <v>1</v>
          </cell>
          <cell r="AN128">
            <v>1</v>
          </cell>
          <cell r="AO128">
            <v>1</v>
          </cell>
          <cell r="AP128" t="str">
            <v>저압케이블공</v>
          </cell>
          <cell r="AQ128">
            <v>7.1999999999999995E-2</v>
          </cell>
          <cell r="BB128" t="str">
            <v>전 7-10</v>
          </cell>
          <cell r="BC128">
            <v>1</v>
          </cell>
        </row>
        <row r="129">
          <cell r="B129" t="str">
            <v>케이블</v>
          </cell>
          <cell r="C129" t="str">
            <v>CVV 19C/2㎟</v>
          </cell>
          <cell r="D129">
            <v>1.05</v>
          </cell>
          <cell r="E129" t="str">
            <v>m</v>
          </cell>
          <cell r="F129">
            <v>50</v>
          </cell>
          <cell r="G129">
            <v>4385</v>
          </cell>
          <cell r="I129">
            <v>4258</v>
          </cell>
          <cell r="K129">
            <v>0</v>
          </cell>
          <cell r="M129">
            <v>127</v>
          </cell>
          <cell r="N129" t="str">
            <v>잡재료비</v>
          </cell>
          <cell r="O129" t="str">
            <v>배선의 5%</v>
          </cell>
          <cell r="P129">
            <v>1</v>
          </cell>
          <cell r="Q129" t="str">
            <v>식</v>
          </cell>
          <cell r="W129">
            <v>0</v>
          </cell>
          <cell r="AM129">
            <v>1</v>
          </cell>
          <cell r="AN129">
            <v>1</v>
          </cell>
          <cell r="AO129">
            <v>1</v>
          </cell>
          <cell r="AP129" t="str">
            <v>저압케이블공</v>
          </cell>
          <cell r="AQ129">
            <v>7.1999999999999995E-2</v>
          </cell>
          <cell r="BB129" t="str">
            <v>전 7-10</v>
          </cell>
          <cell r="BC129">
            <v>1</v>
          </cell>
        </row>
        <row r="130">
          <cell r="B130" t="str">
            <v>케이블</v>
          </cell>
          <cell r="C130" t="str">
            <v>CVV 24C/2㎟</v>
          </cell>
          <cell r="D130">
            <v>1.05</v>
          </cell>
          <cell r="E130" t="str">
            <v>m</v>
          </cell>
          <cell r="F130">
            <v>50</v>
          </cell>
          <cell r="G130">
            <v>5117</v>
          </cell>
          <cell r="I130">
            <v>4968</v>
          </cell>
          <cell r="K130">
            <v>0</v>
          </cell>
          <cell r="M130">
            <v>149</v>
          </cell>
          <cell r="N130" t="str">
            <v>잡재료비</v>
          </cell>
          <cell r="O130" t="str">
            <v>배선의 5%</v>
          </cell>
          <cell r="P130">
            <v>1</v>
          </cell>
          <cell r="Q130" t="str">
            <v>식</v>
          </cell>
          <cell r="W130">
            <v>0</v>
          </cell>
          <cell r="AM130">
            <v>1</v>
          </cell>
          <cell r="AN130">
            <v>1</v>
          </cell>
          <cell r="AO130">
            <v>1</v>
          </cell>
          <cell r="AP130" t="str">
            <v>저압케이블공</v>
          </cell>
          <cell r="AQ130">
            <v>8.4000000000000005E-2</v>
          </cell>
          <cell r="BB130" t="str">
            <v>전 7-10</v>
          </cell>
          <cell r="BC130">
            <v>1</v>
          </cell>
        </row>
        <row r="131">
          <cell r="B131" t="str">
            <v>케이블</v>
          </cell>
          <cell r="C131" t="str">
            <v>CVV 27C/2㎟</v>
          </cell>
          <cell r="D131">
            <v>1.05</v>
          </cell>
          <cell r="E131" t="str">
            <v>m</v>
          </cell>
          <cell r="F131">
            <v>50</v>
          </cell>
          <cell r="G131">
            <v>5969</v>
          </cell>
          <cell r="I131">
            <v>5796</v>
          </cell>
          <cell r="K131">
            <v>0</v>
          </cell>
          <cell r="M131">
            <v>173</v>
          </cell>
          <cell r="N131" t="str">
            <v>잡재료비</v>
          </cell>
          <cell r="O131" t="str">
            <v>배선의 5%</v>
          </cell>
          <cell r="P131">
            <v>1</v>
          </cell>
          <cell r="Q131" t="str">
            <v>식</v>
          </cell>
          <cell r="W131">
            <v>0</v>
          </cell>
          <cell r="AM131">
            <v>1</v>
          </cell>
          <cell r="AN131">
            <v>1</v>
          </cell>
          <cell r="AO131">
            <v>1</v>
          </cell>
          <cell r="AP131" t="str">
            <v>저압케이블공</v>
          </cell>
          <cell r="AQ131">
            <v>9.8000000000000004E-2</v>
          </cell>
          <cell r="BB131" t="str">
            <v>전 7-10</v>
          </cell>
          <cell r="BC131">
            <v>1</v>
          </cell>
        </row>
        <row r="132">
          <cell r="B132" t="str">
            <v>케이블</v>
          </cell>
          <cell r="C132" t="str">
            <v>CVV 30C/2㎟</v>
          </cell>
          <cell r="D132">
            <v>1.05</v>
          </cell>
          <cell r="E132" t="str">
            <v>m</v>
          </cell>
          <cell r="F132">
            <v>50</v>
          </cell>
          <cell r="G132">
            <v>5969</v>
          </cell>
          <cell r="I132">
            <v>5796</v>
          </cell>
          <cell r="K132">
            <v>0</v>
          </cell>
          <cell r="M132">
            <v>173</v>
          </cell>
          <cell r="N132" t="str">
            <v>잡재료비</v>
          </cell>
          <cell r="O132" t="str">
            <v>배선의 5%</v>
          </cell>
          <cell r="P132">
            <v>1</v>
          </cell>
          <cell r="Q132" t="str">
            <v>식</v>
          </cell>
          <cell r="W132">
            <v>0</v>
          </cell>
          <cell r="AM132">
            <v>1</v>
          </cell>
          <cell r="AN132">
            <v>1</v>
          </cell>
          <cell r="AO132">
            <v>1</v>
          </cell>
          <cell r="AP132" t="str">
            <v>저압케이블공</v>
          </cell>
          <cell r="AQ132">
            <v>9.8000000000000004E-2</v>
          </cell>
          <cell r="BB132" t="str">
            <v>전 7-10</v>
          </cell>
          <cell r="BC132">
            <v>1</v>
          </cell>
        </row>
        <row r="133">
          <cell r="B133" t="str">
            <v>케이블</v>
          </cell>
          <cell r="C133" t="str">
            <v>CVV 30C/3.5㎟</v>
          </cell>
          <cell r="D133">
            <v>1.05</v>
          </cell>
          <cell r="E133" t="str">
            <v>m</v>
          </cell>
          <cell r="F133">
            <v>50</v>
          </cell>
          <cell r="G133">
            <v>5969</v>
          </cell>
          <cell r="I133">
            <v>5796</v>
          </cell>
          <cell r="K133">
            <v>0</v>
          </cell>
          <cell r="M133">
            <v>173</v>
          </cell>
          <cell r="N133" t="str">
            <v>잡재료비</v>
          </cell>
          <cell r="O133" t="str">
            <v>배선의 5%</v>
          </cell>
          <cell r="P133">
            <v>1</v>
          </cell>
          <cell r="Q133" t="str">
            <v>식</v>
          </cell>
          <cell r="W133">
            <v>0</v>
          </cell>
          <cell r="AM133">
            <v>1</v>
          </cell>
          <cell r="AN133">
            <v>1</v>
          </cell>
          <cell r="AO133">
            <v>1</v>
          </cell>
          <cell r="AP133" t="str">
            <v>저압케이블공</v>
          </cell>
          <cell r="AQ133">
            <v>9.8000000000000004E-2</v>
          </cell>
          <cell r="BB133" t="str">
            <v>전 7-10</v>
          </cell>
          <cell r="BC133">
            <v>1</v>
          </cell>
        </row>
        <row r="134">
          <cell r="B134" t="str">
            <v>케이블</v>
          </cell>
          <cell r="C134" t="str">
            <v>CVV 7C/5.5㎟</v>
          </cell>
          <cell r="D134">
            <v>1.05</v>
          </cell>
          <cell r="E134" t="str">
            <v>m</v>
          </cell>
          <cell r="F134">
            <v>50</v>
          </cell>
          <cell r="G134">
            <v>2924</v>
          </cell>
          <cell r="I134">
            <v>2839</v>
          </cell>
          <cell r="K134">
            <v>0</v>
          </cell>
          <cell r="M134">
            <v>85</v>
          </cell>
          <cell r="N134" t="str">
            <v>잡재료비</v>
          </cell>
          <cell r="O134" t="str">
            <v>배선의 5%</v>
          </cell>
          <cell r="P134">
            <v>1</v>
          </cell>
          <cell r="Q134" t="str">
            <v>식</v>
          </cell>
          <cell r="W134">
            <v>0</v>
          </cell>
          <cell r="AM134">
            <v>1</v>
          </cell>
          <cell r="AN134">
            <v>1</v>
          </cell>
          <cell r="AO134">
            <v>1</v>
          </cell>
          <cell r="AP134" t="str">
            <v>저압케이블공</v>
          </cell>
          <cell r="AQ134">
            <v>4.8000000000000001E-2</v>
          </cell>
          <cell r="BB134" t="str">
            <v>전 7-10</v>
          </cell>
          <cell r="BC134">
            <v>1</v>
          </cell>
        </row>
        <row r="135">
          <cell r="B135" t="str">
            <v>케이블</v>
          </cell>
          <cell r="C135" t="str">
            <v>CVV-S 2C/1.25㎟</v>
          </cell>
          <cell r="D135">
            <v>1.05</v>
          </cell>
          <cell r="E135" t="str">
            <v>m</v>
          </cell>
          <cell r="F135">
            <v>50</v>
          </cell>
          <cell r="G135">
            <v>1022</v>
          </cell>
          <cell r="I135">
            <v>993</v>
          </cell>
          <cell r="K135">
            <v>0</v>
          </cell>
          <cell r="M135">
            <v>29</v>
          </cell>
          <cell r="N135" t="str">
            <v>잡재료비</v>
          </cell>
          <cell r="O135" t="str">
            <v>배선의 5%</v>
          </cell>
          <cell r="P135">
            <v>1</v>
          </cell>
          <cell r="Q135" t="str">
            <v>식</v>
          </cell>
          <cell r="W135">
            <v>0</v>
          </cell>
          <cell r="AM135">
            <v>1</v>
          </cell>
          <cell r="AN135">
            <v>1.2</v>
          </cell>
          <cell r="AO135">
            <v>1.2</v>
          </cell>
          <cell r="AP135" t="str">
            <v>저압케이블공</v>
          </cell>
          <cell r="AQ135">
            <v>1.4E-2</v>
          </cell>
          <cell r="BB135" t="str">
            <v>전 7-10</v>
          </cell>
          <cell r="BC135">
            <v>1</v>
          </cell>
        </row>
        <row r="136">
          <cell r="A136">
            <v>52</v>
          </cell>
          <cell r="B136" t="str">
            <v>케이블</v>
          </cell>
          <cell r="C136" t="str">
            <v>CVV-S 2C/2㎟</v>
          </cell>
          <cell r="D136">
            <v>1.05</v>
          </cell>
          <cell r="E136" t="str">
            <v>m</v>
          </cell>
          <cell r="F136">
            <v>50</v>
          </cell>
          <cell r="G136">
            <v>1457</v>
          </cell>
          <cell r="I136">
            <v>828</v>
          </cell>
          <cell r="J136">
            <v>577</v>
          </cell>
          <cell r="K136">
            <v>605</v>
          </cell>
          <cell r="M136">
            <v>24</v>
          </cell>
          <cell r="N136" t="str">
            <v>잡재료비</v>
          </cell>
          <cell r="O136" t="str">
            <v>배선의 5%</v>
          </cell>
          <cell r="P136">
            <v>1</v>
          </cell>
          <cell r="Q136" t="str">
            <v>식</v>
          </cell>
          <cell r="W136">
            <v>30</v>
          </cell>
          <cell r="AM136">
            <v>1</v>
          </cell>
          <cell r="AN136">
            <v>1</v>
          </cell>
          <cell r="AO136">
            <v>1</v>
          </cell>
          <cell r="AP136" t="str">
            <v>저압케이블공</v>
          </cell>
          <cell r="AQ136">
            <v>1.4E-2</v>
          </cell>
          <cell r="BB136" t="str">
            <v>전 7-10</v>
          </cell>
          <cell r="BC136">
            <v>1</v>
          </cell>
        </row>
        <row r="137">
          <cell r="B137" t="str">
            <v>케이블</v>
          </cell>
          <cell r="C137" t="str">
            <v>CVV-S 3C/2㎟</v>
          </cell>
          <cell r="D137">
            <v>1.05</v>
          </cell>
          <cell r="E137" t="str">
            <v>m</v>
          </cell>
          <cell r="F137">
            <v>50</v>
          </cell>
          <cell r="G137">
            <v>1388</v>
          </cell>
          <cell r="I137">
            <v>1348</v>
          </cell>
          <cell r="K137">
            <v>0</v>
          </cell>
          <cell r="M137">
            <v>40</v>
          </cell>
          <cell r="N137" t="str">
            <v>잡재료비</v>
          </cell>
          <cell r="O137" t="str">
            <v>배선의 5%</v>
          </cell>
          <cell r="P137">
            <v>1</v>
          </cell>
          <cell r="Q137" t="str">
            <v>식</v>
          </cell>
          <cell r="W137">
            <v>0</v>
          </cell>
          <cell r="AM137">
            <v>1</v>
          </cell>
          <cell r="AN137">
            <v>1.2</v>
          </cell>
          <cell r="AO137">
            <v>1.2</v>
          </cell>
          <cell r="AP137" t="str">
            <v>저압케이블공</v>
          </cell>
          <cell r="AQ137">
            <v>1.9E-2</v>
          </cell>
          <cell r="BB137" t="str">
            <v>전 7-10</v>
          </cell>
          <cell r="BC137">
            <v>1</v>
          </cell>
        </row>
        <row r="138">
          <cell r="B138" t="str">
            <v>케이블</v>
          </cell>
          <cell r="C138" t="str">
            <v>CVV-S 4C/1.25㎟</v>
          </cell>
          <cell r="D138">
            <v>1.05</v>
          </cell>
          <cell r="E138" t="str">
            <v>m</v>
          </cell>
          <cell r="F138">
            <v>50</v>
          </cell>
          <cell r="G138">
            <v>1900</v>
          </cell>
          <cell r="I138">
            <v>1845</v>
          </cell>
          <cell r="K138">
            <v>0</v>
          </cell>
          <cell r="M138">
            <v>55</v>
          </cell>
          <cell r="N138" t="str">
            <v>잡재료비</v>
          </cell>
          <cell r="O138" t="str">
            <v>배선의 5%</v>
          </cell>
          <cell r="P138">
            <v>1</v>
          </cell>
          <cell r="Q138" t="str">
            <v>식</v>
          </cell>
          <cell r="W138">
            <v>0</v>
          </cell>
          <cell r="AM138">
            <v>1</v>
          </cell>
          <cell r="AN138">
            <v>1.2</v>
          </cell>
          <cell r="AO138">
            <v>1.2</v>
          </cell>
          <cell r="AP138" t="str">
            <v>저압케이블공</v>
          </cell>
          <cell r="AQ138">
            <v>2.5999999999999999E-2</v>
          </cell>
          <cell r="BB138" t="str">
            <v>전 7-10</v>
          </cell>
          <cell r="BC138">
            <v>1</v>
          </cell>
        </row>
        <row r="139">
          <cell r="B139" t="str">
            <v>케이블</v>
          </cell>
          <cell r="C139" t="str">
            <v>CVV-S 6C/1.25㎟</v>
          </cell>
          <cell r="D139">
            <v>1.05</v>
          </cell>
          <cell r="E139" t="str">
            <v>m</v>
          </cell>
          <cell r="F139">
            <v>50</v>
          </cell>
          <cell r="G139">
            <v>2558</v>
          </cell>
          <cell r="I139">
            <v>2484</v>
          </cell>
          <cell r="K139">
            <v>0</v>
          </cell>
          <cell r="M139">
            <v>74</v>
          </cell>
          <cell r="N139" t="str">
            <v>잡재료비</v>
          </cell>
          <cell r="O139" t="str">
            <v>배선의 5%</v>
          </cell>
          <cell r="P139">
            <v>1</v>
          </cell>
          <cell r="Q139" t="str">
            <v>식</v>
          </cell>
          <cell r="W139">
            <v>0</v>
          </cell>
          <cell r="AM139">
            <v>1</v>
          </cell>
          <cell r="AN139">
            <v>1.2</v>
          </cell>
          <cell r="AO139">
            <v>1.2</v>
          </cell>
          <cell r="AP139" t="str">
            <v>저압케이블공</v>
          </cell>
          <cell r="AQ139">
            <v>3.5000000000000003E-2</v>
          </cell>
          <cell r="BB139" t="str">
            <v>전 7-10</v>
          </cell>
          <cell r="BC139">
            <v>1</v>
          </cell>
        </row>
        <row r="140">
          <cell r="B140" t="str">
            <v>케이블</v>
          </cell>
          <cell r="C140" t="str">
            <v>CVV-S 10C/1.25㎟</v>
          </cell>
          <cell r="D140">
            <v>1.05</v>
          </cell>
          <cell r="E140" t="str">
            <v>m</v>
          </cell>
          <cell r="F140">
            <v>50</v>
          </cell>
          <cell r="G140">
            <v>3946</v>
          </cell>
          <cell r="I140">
            <v>3832</v>
          </cell>
          <cell r="K140">
            <v>0</v>
          </cell>
          <cell r="M140">
            <v>114</v>
          </cell>
          <cell r="N140" t="str">
            <v>잡재료비</v>
          </cell>
          <cell r="O140" t="str">
            <v>배선의 5%</v>
          </cell>
          <cell r="P140">
            <v>1</v>
          </cell>
          <cell r="Q140" t="str">
            <v>식</v>
          </cell>
          <cell r="W140">
            <v>0</v>
          </cell>
          <cell r="AM140">
            <v>1</v>
          </cell>
          <cell r="AN140">
            <v>1.2</v>
          </cell>
          <cell r="AO140">
            <v>1.2</v>
          </cell>
          <cell r="AP140" t="str">
            <v>저압케이블공</v>
          </cell>
          <cell r="AQ140">
            <v>5.3999999999999999E-2</v>
          </cell>
          <cell r="BB140" t="str">
            <v>전 7-10</v>
          </cell>
          <cell r="BC140">
            <v>1</v>
          </cell>
        </row>
        <row r="141">
          <cell r="B141" t="str">
            <v>케이블</v>
          </cell>
          <cell r="C141" t="str">
            <v>CVV-S 12C/1.25㎟</v>
          </cell>
          <cell r="D141">
            <v>1.05</v>
          </cell>
          <cell r="E141" t="str">
            <v>m</v>
          </cell>
          <cell r="F141">
            <v>50</v>
          </cell>
          <cell r="G141">
            <v>3946</v>
          </cell>
          <cell r="I141">
            <v>3832</v>
          </cell>
          <cell r="K141">
            <v>0</v>
          </cell>
          <cell r="M141">
            <v>114</v>
          </cell>
          <cell r="N141" t="str">
            <v>잡재료비</v>
          </cell>
          <cell r="O141" t="str">
            <v>배선의 5%</v>
          </cell>
          <cell r="P141">
            <v>1</v>
          </cell>
          <cell r="Q141" t="str">
            <v>식</v>
          </cell>
          <cell r="W141">
            <v>0</v>
          </cell>
          <cell r="AM141">
            <v>1</v>
          </cell>
          <cell r="AN141">
            <v>1.2</v>
          </cell>
          <cell r="AO141">
            <v>1.2</v>
          </cell>
          <cell r="AP141" t="str">
            <v>저압케이블공</v>
          </cell>
          <cell r="AQ141">
            <v>5.3999999999999999E-2</v>
          </cell>
          <cell r="BB141" t="str">
            <v>전 7-10</v>
          </cell>
          <cell r="BC141">
            <v>1</v>
          </cell>
        </row>
        <row r="142">
          <cell r="B142" t="str">
            <v>케이블</v>
          </cell>
          <cell r="C142" t="str">
            <v>CVV-S 15C/1.25㎟</v>
          </cell>
          <cell r="D142">
            <v>1.05</v>
          </cell>
          <cell r="E142" t="str">
            <v>m</v>
          </cell>
          <cell r="F142">
            <v>50</v>
          </cell>
          <cell r="G142">
            <v>5263</v>
          </cell>
          <cell r="I142">
            <v>5110</v>
          </cell>
          <cell r="K142">
            <v>0</v>
          </cell>
          <cell r="M142">
            <v>153</v>
          </cell>
          <cell r="N142" t="str">
            <v>잡재료비</v>
          </cell>
          <cell r="O142" t="str">
            <v>배선의 5%</v>
          </cell>
          <cell r="P142">
            <v>1</v>
          </cell>
          <cell r="Q142" t="str">
            <v>식</v>
          </cell>
          <cell r="W142">
            <v>0</v>
          </cell>
          <cell r="AM142">
            <v>1</v>
          </cell>
          <cell r="AN142">
            <v>1.2</v>
          </cell>
          <cell r="AO142">
            <v>1.2</v>
          </cell>
          <cell r="AP142" t="str">
            <v>저압케이블공</v>
          </cell>
          <cell r="AQ142">
            <v>7.1999999999999995E-2</v>
          </cell>
          <cell r="BB142" t="str">
            <v>전 7-10</v>
          </cell>
          <cell r="BC142">
            <v>1</v>
          </cell>
        </row>
        <row r="143">
          <cell r="B143" t="str">
            <v>케이블</v>
          </cell>
          <cell r="C143" t="str">
            <v>CVV-S 17C/1.25㎟</v>
          </cell>
          <cell r="D143">
            <v>1.05</v>
          </cell>
          <cell r="E143" t="str">
            <v>m</v>
          </cell>
          <cell r="F143">
            <v>50</v>
          </cell>
          <cell r="G143">
            <v>5263</v>
          </cell>
          <cell r="I143">
            <v>5110</v>
          </cell>
          <cell r="K143">
            <v>0</v>
          </cell>
          <cell r="M143">
            <v>153</v>
          </cell>
          <cell r="N143" t="str">
            <v>잡재료비</v>
          </cell>
          <cell r="O143" t="str">
            <v>배선의 5%</v>
          </cell>
          <cell r="P143">
            <v>1</v>
          </cell>
          <cell r="Q143" t="str">
            <v>식</v>
          </cell>
          <cell r="W143">
            <v>0</v>
          </cell>
          <cell r="AM143">
            <v>1</v>
          </cell>
          <cell r="AN143">
            <v>1.2</v>
          </cell>
          <cell r="AO143">
            <v>1.2</v>
          </cell>
          <cell r="AP143" t="str">
            <v>저압케이블공</v>
          </cell>
          <cell r="AQ143">
            <v>7.1999999999999995E-2</v>
          </cell>
          <cell r="BB143" t="str">
            <v>전 7-10</v>
          </cell>
          <cell r="BC143">
            <v>1</v>
          </cell>
        </row>
        <row r="144">
          <cell r="B144" t="str">
            <v>케이블</v>
          </cell>
          <cell r="C144" t="str">
            <v>CVV-S 20C/1.25㎟</v>
          </cell>
          <cell r="D144">
            <v>1.05</v>
          </cell>
          <cell r="E144" t="str">
            <v>m</v>
          </cell>
          <cell r="F144">
            <v>50</v>
          </cell>
          <cell r="G144">
            <v>5263</v>
          </cell>
          <cell r="I144">
            <v>5110</v>
          </cell>
          <cell r="K144">
            <v>0</v>
          </cell>
          <cell r="M144">
            <v>153</v>
          </cell>
          <cell r="N144" t="str">
            <v>잡재료비</v>
          </cell>
          <cell r="O144" t="str">
            <v>배선의 5%</v>
          </cell>
          <cell r="P144">
            <v>1</v>
          </cell>
          <cell r="Q144" t="str">
            <v>식</v>
          </cell>
          <cell r="W144">
            <v>0</v>
          </cell>
          <cell r="AM144">
            <v>1</v>
          </cell>
          <cell r="AN144">
            <v>1.2</v>
          </cell>
          <cell r="AO144">
            <v>1.2</v>
          </cell>
          <cell r="AP144" t="str">
            <v>저압케이블공</v>
          </cell>
          <cell r="AQ144">
            <v>7.1999999999999995E-2</v>
          </cell>
          <cell r="BB144" t="str">
            <v>전 7-10</v>
          </cell>
          <cell r="BC144">
            <v>1</v>
          </cell>
        </row>
        <row r="145">
          <cell r="B145" t="str">
            <v>케이블</v>
          </cell>
          <cell r="C145" t="str">
            <v>CVV-S 24C/1.25㎟</v>
          </cell>
          <cell r="D145">
            <v>1.05</v>
          </cell>
          <cell r="E145" t="str">
            <v>m</v>
          </cell>
          <cell r="F145">
            <v>50</v>
          </cell>
          <cell r="G145">
            <v>5263</v>
          </cell>
          <cell r="I145">
            <v>5110</v>
          </cell>
          <cell r="K145">
            <v>0</v>
          </cell>
          <cell r="M145">
            <v>153</v>
          </cell>
          <cell r="N145" t="str">
            <v>잡재료비</v>
          </cell>
          <cell r="O145" t="str">
            <v>배선의 5%</v>
          </cell>
          <cell r="P145">
            <v>1</v>
          </cell>
          <cell r="Q145" t="str">
            <v>식</v>
          </cell>
          <cell r="W145">
            <v>0</v>
          </cell>
          <cell r="AM145">
            <v>1</v>
          </cell>
          <cell r="AN145">
            <v>1.2</v>
          </cell>
          <cell r="AO145">
            <v>1.2</v>
          </cell>
          <cell r="AP145" t="str">
            <v>저압케이블공</v>
          </cell>
          <cell r="AQ145">
            <v>7.1999999999999995E-2</v>
          </cell>
          <cell r="BB145" t="str">
            <v>전 7-10</v>
          </cell>
          <cell r="BC145">
            <v>1</v>
          </cell>
        </row>
        <row r="146">
          <cell r="B146" t="str">
            <v>케이블</v>
          </cell>
          <cell r="C146" t="str">
            <v>CVV-S 30C/1.25㎟</v>
          </cell>
          <cell r="D146">
            <v>1.05</v>
          </cell>
          <cell r="E146" t="str">
            <v>m</v>
          </cell>
          <cell r="F146">
            <v>50</v>
          </cell>
          <cell r="G146">
            <v>7163</v>
          </cell>
          <cell r="I146">
            <v>6955</v>
          </cell>
          <cell r="K146">
            <v>0</v>
          </cell>
          <cell r="M146">
            <v>208</v>
          </cell>
          <cell r="N146" t="str">
            <v>잡재료비</v>
          </cell>
          <cell r="O146" t="str">
            <v>배선의 5%</v>
          </cell>
          <cell r="P146">
            <v>1</v>
          </cell>
          <cell r="Q146" t="str">
            <v>식</v>
          </cell>
          <cell r="W146">
            <v>0</v>
          </cell>
          <cell r="AM146">
            <v>1</v>
          </cell>
          <cell r="AN146">
            <v>1.2</v>
          </cell>
          <cell r="AO146">
            <v>1.2</v>
          </cell>
          <cell r="AP146" t="str">
            <v>저압케이블공</v>
          </cell>
          <cell r="AQ146">
            <v>9.8000000000000004E-2</v>
          </cell>
          <cell r="BB146" t="str">
            <v>전 7-10</v>
          </cell>
          <cell r="BC146">
            <v>1</v>
          </cell>
        </row>
        <row r="147">
          <cell r="B147" t="str">
            <v>케이블</v>
          </cell>
          <cell r="C147" t="str">
            <v>CVV-S 30C/3.5㎟</v>
          </cell>
          <cell r="D147">
            <v>1.05</v>
          </cell>
          <cell r="E147" t="str">
            <v>m</v>
          </cell>
          <cell r="F147">
            <v>50</v>
          </cell>
          <cell r="G147">
            <v>7163</v>
          </cell>
          <cell r="I147">
            <v>6955</v>
          </cell>
          <cell r="K147">
            <v>0</v>
          </cell>
          <cell r="M147">
            <v>208</v>
          </cell>
          <cell r="N147" t="str">
            <v>잡재료비</v>
          </cell>
          <cell r="O147" t="str">
            <v>배선의 5%</v>
          </cell>
          <cell r="P147">
            <v>1</v>
          </cell>
          <cell r="Q147" t="str">
            <v>식</v>
          </cell>
          <cell r="W147">
            <v>0</v>
          </cell>
          <cell r="AM147">
            <v>1</v>
          </cell>
          <cell r="AN147">
            <v>1.2</v>
          </cell>
          <cell r="AO147">
            <v>1.2</v>
          </cell>
          <cell r="AP147" t="str">
            <v>저압케이블공</v>
          </cell>
          <cell r="AQ147">
            <v>9.8000000000000004E-2</v>
          </cell>
          <cell r="BB147" t="str">
            <v>전 7-10</v>
          </cell>
          <cell r="BC147">
            <v>1</v>
          </cell>
        </row>
        <row r="148">
          <cell r="B148" t="str">
            <v>케이블</v>
          </cell>
          <cell r="C148" t="str">
            <v>CVV-SB 2C/2.0㎟</v>
          </cell>
          <cell r="D148">
            <v>1.05</v>
          </cell>
          <cell r="E148" t="str">
            <v>m</v>
          </cell>
          <cell r="F148">
            <v>50</v>
          </cell>
          <cell r="G148">
            <v>1022</v>
          </cell>
          <cell r="I148">
            <v>993</v>
          </cell>
          <cell r="K148">
            <v>0</v>
          </cell>
          <cell r="M148">
            <v>29</v>
          </cell>
          <cell r="N148" t="str">
            <v>잡재료비</v>
          </cell>
          <cell r="O148" t="str">
            <v>배선의 5%</v>
          </cell>
          <cell r="P148">
            <v>1</v>
          </cell>
          <cell r="Q148" t="str">
            <v>식</v>
          </cell>
          <cell r="W148">
            <v>0</v>
          </cell>
          <cell r="AM148">
            <v>1</v>
          </cell>
          <cell r="AN148">
            <v>1.2</v>
          </cell>
          <cell r="AO148">
            <v>1.2</v>
          </cell>
          <cell r="AP148" t="str">
            <v>저압케이블공</v>
          </cell>
          <cell r="AQ148">
            <v>1.4E-2</v>
          </cell>
          <cell r="BB148" t="str">
            <v>전 7-10</v>
          </cell>
          <cell r="BC148">
            <v>1</v>
          </cell>
        </row>
        <row r="149">
          <cell r="B149" t="str">
            <v>케이블</v>
          </cell>
          <cell r="C149" t="str">
            <v>CPEV 5P 0.65㎟</v>
          </cell>
          <cell r="D149">
            <v>1.05</v>
          </cell>
          <cell r="E149" t="str">
            <v>m</v>
          </cell>
          <cell r="F149">
            <v>50</v>
          </cell>
          <cell r="G149">
            <v>1041</v>
          </cell>
          <cell r="I149">
            <v>1011</v>
          </cell>
          <cell r="K149">
            <v>0</v>
          </cell>
          <cell r="M149">
            <v>30</v>
          </cell>
          <cell r="N149" t="str">
            <v>잡재료비</v>
          </cell>
          <cell r="O149" t="str">
            <v>배선의 5%</v>
          </cell>
          <cell r="P149">
            <v>1</v>
          </cell>
          <cell r="Q149" t="str">
            <v>식</v>
          </cell>
          <cell r="W149">
            <v>0</v>
          </cell>
          <cell r="AM149">
            <v>2</v>
          </cell>
          <cell r="AN149">
            <v>1</v>
          </cell>
          <cell r="AO149">
            <v>1</v>
          </cell>
          <cell r="AP149" t="str">
            <v>보통인부</v>
          </cell>
          <cell r="AQ149">
            <v>1.2E-2</v>
          </cell>
          <cell r="AR149" t="str">
            <v>통신케이블공</v>
          </cell>
          <cell r="AS149">
            <v>8.0000000000000002E-3</v>
          </cell>
          <cell r="BB149" t="str">
            <v>통 3-15</v>
          </cell>
          <cell r="BC149">
            <v>1</v>
          </cell>
        </row>
        <row r="150">
          <cell r="B150" t="str">
            <v>케이블</v>
          </cell>
          <cell r="C150" t="str">
            <v>CPEV 10P 0.65㎟</v>
          </cell>
          <cell r="D150">
            <v>1.05</v>
          </cell>
          <cell r="E150" t="str">
            <v>m</v>
          </cell>
          <cell r="F150">
            <v>50</v>
          </cell>
          <cell r="G150">
            <v>1041</v>
          </cell>
          <cell r="I150">
            <v>1011</v>
          </cell>
          <cell r="K150">
            <v>0</v>
          </cell>
          <cell r="M150">
            <v>30</v>
          </cell>
          <cell r="N150" t="str">
            <v>잡재료비</v>
          </cell>
          <cell r="O150" t="str">
            <v>배선의 5%</v>
          </cell>
          <cell r="P150">
            <v>1</v>
          </cell>
          <cell r="Q150" t="str">
            <v>식</v>
          </cell>
          <cell r="W150">
            <v>0</v>
          </cell>
          <cell r="AM150">
            <v>2</v>
          </cell>
          <cell r="AN150">
            <v>1</v>
          </cell>
          <cell r="AO150">
            <v>1</v>
          </cell>
          <cell r="AP150" t="str">
            <v>보통인부</v>
          </cell>
          <cell r="AQ150">
            <v>1.2E-2</v>
          </cell>
          <cell r="AR150" t="str">
            <v>통신케이블공</v>
          </cell>
          <cell r="AS150">
            <v>8.0000000000000002E-3</v>
          </cell>
          <cell r="BB150" t="str">
            <v>통 3-15</v>
          </cell>
          <cell r="BC150">
            <v>1</v>
          </cell>
        </row>
        <row r="151">
          <cell r="B151" t="str">
            <v>케이블</v>
          </cell>
          <cell r="C151" t="str">
            <v>CPEV 20P 0.65㎟</v>
          </cell>
          <cell r="D151">
            <v>1.05</v>
          </cell>
          <cell r="E151" t="str">
            <v>m</v>
          </cell>
          <cell r="F151">
            <v>50</v>
          </cell>
          <cell r="G151">
            <v>1153</v>
          </cell>
          <cell r="I151">
            <v>1120</v>
          </cell>
          <cell r="K151">
            <v>0</v>
          </cell>
          <cell r="M151">
            <v>33</v>
          </cell>
          <cell r="N151" t="str">
            <v>잡재료비</v>
          </cell>
          <cell r="O151" t="str">
            <v>배선의 5%</v>
          </cell>
          <cell r="P151">
            <v>1</v>
          </cell>
          <cell r="Q151" t="str">
            <v>식</v>
          </cell>
          <cell r="W151">
            <v>0</v>
          </cell>
          <cell r="AM151">
            <v>2</v>
          </cell>
          <cell r="AN151">
            <v>1</v>
          </cell>
          <cell r="AO151">
            <v>1</v>
          </cell>
          <cell r="AP151" t="str">
            <v>보통인부</v>
          </cell>
          <cell r="AQ151">
            <v>1.2999999999999999E-2</v>
          </cell>
          <cell r="AR151" t="str">
            <v>통신케이블공</v>
          </cell>
          <cell r="AS151">
            <v>8.9999999999999993E-3</v>
          </cell>
          <cell r="BB151" t="str">
            <v>통 3-15</v>
          </cell>
          <cell r="BC151">
            <v>1</v>
          </cell>
        </row>
        <row r="152">
          <cell r="B152" t="str">
            <v>케이블</v>
          </cell>
          <cell r="C152" t="str">
            <v>CPEV 30P 0.65㎟</v>
          </cell>
          <cell r="D152">
            <v>1.05</v>
          </cell>
          <cell r="E152" t="str">
            <v>m</v>
          </cell>
          <cell r="F152">
            <v>50</v>
          </cell>
          <cell r="G152">
            <v>1379</v>
          </cell>
          <cell r="I152">
            <v>1339</v>
          </cell>
          <cell r="K152">
            <v>0</v>
          </cell>
          <cell r="M152">
            <v>40</v>
          </cell>
          <cell r="N152" t="str">
            <v>잡재료비</v>
          </cell>
          <cell r="O152" t="str">
            <v>배선의 5%</v>
          </cell>
          <cell r="P152">
            <v>1</v>
          </cell>
          <cell r="Q152" t="str">
            <v>식</v>
          </cell>
          <cell r="W152">
            <v>0</v>
          </cell>
          <cell r="AM152">
            <v>2</v>
          </cell>
          <cell r="AN152">
            <v>1</v>
          </cell>
          <cell r="AO152">
            <v>1</v>
          </cell>
          <cell r="AP152" t="str">
            <v>보통인부</v>
          </cell>
          <cell r="AQ152">
            <v>1.4999999999999999E-2</v>
          </cell>
          <cell r="AR152" t="str">
            <v>통신케이블공</v>
          </cell>
          <cell r="AS152">
            <v>1.0999999999999999E-2</v>
          </cell>
          <cell r="BB152" t="str">
            <v>통 3-15</v>
          </cell>
          <cell r="BC152">
            <v>1</v>
          </cell>
        </row>
        <row r="153">
          <cell r="B153" t="str">
            <v>케이블</v>
          </cell>
          <cell r="C153" t="str">
            <v>CPEV 50P 0.65㎟</v>
          </cell>
          <cell r="D153">
            <v>1.05</v>
          </cell>
          <cell r="E153" t="str">
            <v>m</v>
          </cell>
          <cell r="F153">
            <v>50</v>
          </cell>
          <cell r="G153">
            <v>1379</v>
          </cell>
          <cell r="I153">
            <v>1339</v>
          </cell>
          <cell r="K153">
            <v>0</v>
          </cell>
          <cell r="M153">
            <v>40</v>
          </cell>
          <cell r="N153" t="str">
            <v>잡재료비</v>
          </cell>
          <cell r="O153" t="str">
            <v>배선의 5%</v>
          </cell>
          <cell r="P153">
            <v>1</v>
          </cell>
          <cell r="Q153" t="str">
            <v>식</v>
          </cell>
          <cell r="W153">
            <v>0</v>
          </cell>
          <cell r="AM153">
            <v>2</v>
          </cell>
          <cell r="AN153">
            <v>1</v>
          </cell>
          <cell r="AO153">
            <v>1</v>
          </cell>
          <cell r="AP153" t="str">
            <v>보통인부</v>
          </cell>
          <cell r="AQ153">
            <v>1.4999999999999999E-2</v>
          </cell>
          <cell r="AR153" t="str">
            <v>통신케이블공</v>
          </cell>
          <cell r="AS153">
            <v>1.0999999999999999E-2</v>
          </cell>
          <cell r="BB153" t="str">
            <v>통 3-15</v>
          </cell>
          <cell r="BC153">
            <v>1</v>
          </cell>
        </row>
        <row r="154">
          <cell r="B154" t="str">
            <v>케이블</v>
          </cell>
          <cell r="C154" t="str">
            <v>CPEV 100P 0.65㎟</v>
          </cell>
          <cell r="D154">
            <v>1.05</v>
          </cell>
          <cell r="E154" t="str">
            <v>m</v>
          </cell>
          <cell r="F154">
            <v>50</v>
          </cell>
          <cell r="G154">
            <v>1583</v>
          </cell>
          <cell r="I154">
            <v>1537</v>
          </cell>
          <cell r="K154">
            <v>0</v>
          </cell>
          <cell r="M154">
            <v>46</v>
          </cell>
          <cell r="N154" t="str">
            <v>잡재료비</v>
          </cell>
          <cell r="O154" t="str">
            <v>배선의 5%</v>
          </cell>
          <cell r="P154">
            <v>1</v>
          </cell>
          <cell r="Q154" t="str">
            <v>식</v>
          </cell>
          <cell r="W154">
            <v>0</v>
          </cell>
          <cell r="AM154">
            <v>2</v>
          </cell>
          <cell r="AN154">
            <v>1</v>
          </cell>
          <cell r="AO154">
            <v>1</v>
          </cell>
          <cell r="AP154" t="str">
            <v>보통인부</v>
          </cell>
          <cell r="AQ154">
            <v>1.7500000000000002E-2</v>
          </cell>
          <cell r="AR154" t="str">
            <v>통신케이블공</v>
          </cell>
          <cell r="AS154">
            <v>1.2500000000000001E-2</v>
          </cell>
          <cell r="BB154" t="str">
            <v>통 3-15</v>
          </cell>
          <cell r="BC154">
            <v>1</v>
          </cell>
        </row>
        <row r="155">
          <cell r="B155" t="str">
            <v>케이블</v>
          </cell>
          <cell r="C155" t="str">
            <v>ECX 5C-2V</v>
          </cell>
          <cell r="D155">
            <v>1.05</v>
          </cell>
          <cell r="E155" t="str">
            <v>m</v>
          </cell>
          <cell r="F155">
            <v>50</v>
          </cell>
          <cell r="G155">
            <v>1199</v>
          </cell>
          <cell r="I155">
            <v>1165</v>
          </cell>
          <cell r="K155">
            <v>0</v>
          </cell>
          <cell r="M155">
            <v>34</v>
          </cell>
          <cell r="N155" t="str">
            <v>잡재료비</v>
          </cell>
          <cell r="O155" t="str">
            <v>배선의 5%</v>
          </cell>
          <cell r="P155">
            <v>1</v>
          </cell>
          <cell r="Q155" t="str">
            <v>식</v>
          </cell>
          <cell r="W155">
            <v>0</v>
          </cell>
          <cell r="AM155">
            <v>1</v>
          </cell>
          <cell r="AN155">
            <v>1</v>
          </cell>
          <cell r="AO155">
            <v>1</v>
          </cell>
          <cell r="AP155" t="str">
            <v>통신설비공</v>
          </cell>
          <cell r="AQ155">
            <v>1.7999999999999999E-2</v>
          </cell>
          <cell r="BB155" t="str">
            <v>통 5-89</v>
          </cell>
          <cell r="BC155">
            <v>1</v>
          </cell>
        </row>
        <row r="156">
          <cell r="B156" t="str">
            <v>케이블</v>
          </cell>
          <cell r="C156" t="str">
            <v>ECX 7C-2V</v>
          </cell>
          <cell r="D156">
            <v>1.05</v>
          </cell>
          <cell r="E156" t="str">
            <v>m</v>
          </cell>
          <cell r="F156">
            <v>50</v>
          </cell>
          <cell r="G156">
            <v>1466</v>
          </cell>
          <cell r="I156">
            <v>1424</v>
          </cell>
          <cell r="K156">
            <v>0</v>
          </cell>
          <cell r="M156">
            <v>42</v>
          </cell>
          <cell r="N156" t="str">
            <v>잡재료비</v>
          </cell>
          <cell r="O156" t="str">
            <v>배선의 5%</v>
          </cell>
          <cell r="P156">
            <v>1</v>
          </cell>
          <cell r="Q156" t="str">
            <v>식</v>
          </cell>
          <cell r="W156">
            <v>0</v>
          </cell>
          <cell r="AM156">
            <v>1</v>
          </cell>
          <cell r="AN156">
            <v>1</v>
          </cell>
          <cell r="AO156">
            <v>1</v>
          </cell>
          <cell r="AP156" t="str">
            <v>통신설비공</v>
          </cell>
          <cell r="AQ156">
            <v>2.1999999999999999E-2</v>
          </cell>
          <cell r="BB156" t="str">
            <v>통 5-89</v>
          </cell>
          <cell r="BC156">
            <v>1</v>
          </cell>
        </row>
        <row r="157">
          <cell r="A157">
            <v>53</v>
          </cell>
          <cell r="B157" t="str">
            <v>전선관</v>
          </cell>
          <cell r="C157" t="str">
            <v>ST 16C</v>
          </cell>
          <cell r="D157">
            <v>1.1000000000000001</v>
          </cell>
          <cell r="E157" t="str">
            <v>m</v>
          </cell>
          <cell r="F157">
            <v>30</v>
          </cell>
          <cell r="G157">
            <v>4971</v>
          </cell>
          <cell r="I157">
            <v>3832</v>
          </cell>
          <cell r="J157">
            <v>932</v>
          </cell>
          <cell r="K157">
            <v>1025</v>
          </cell>
          <cell r="M157">
            <v>114</v>
          </cell>
          <cell r="N157" t="str">
            <v>전선관부속자재</v>
          </cell>
          <cell r="O157" t="str">
            <v>전선관의 15%</v>
          </cell>
          <cell r="P157">
            <v>1</v>
          </cell>
          <cell r="Q157" t="str">
            <v>식</v>
          </cell>
          <cell r="W157">
            <v>153</v>
          </cell>
          <cell r="Z157" t="str">
            <v>잡재료비</v>
          </cell>
          <cell r="AA157" t="str">
            <v>배관의 5%</v>
          </cell>
          <cell r="AB157">
            <v>1</v>
          </cell>
          <cell r="AC157" t="str">
            <v>식</v>
          </cell>
          <cell r="AI157">
            <v>51</v>
          </cell>
          <cell r="AM157">
            <v>1</v>
          </cell>
          <cell r="AN157">
            <v>1</v>
          </cell>
          <cell r="AO157">
            <v>1</v>
          </cell>
          <cell r="AP157" t="str">
            <v>내선전공</v>
          </cell>
          <cell r="AQ157">
            <v>0.08</v>
          </cell>
          <cell r="BB157" t="str">
            <v>전 7-1</v>
          </cell>
          <cell r="BC157">
            <v>1</v>
          </cell>
        </row>
        <row r="158">
          <cell r="A158">
            <v>54</v>
          </cell>
          <cell r="B158" t="str">
            <v>전선관</v>
          </cell>
          <cell r="C158" t="str">
            <v>ST 22C</v>
          </cell>
          <cell r="D158">
            <v>1.1000000000000001</v>
          </cell>
          <cell r="E158" t="str">
            <v>m</v>
          </cell>
          <cell r="F158">
            <v>30</v>
          </cell>
          <cell r="G158">
            <v>6739</v>
          </cell>
          <cell r="I158">
            <v>5270</v>
          </cell>
          <cell r="J158">
            <v>1192</v>
          </cell>
          <cell r="K158">
            <v>1311</v>
          </cell>
          <cell r="M158">
            <v>158</v>
          </cell>
          <cell r="N158" t="str">
            <v>전선관부속자재</v>
          </cell>
          <cell r="O158" t="str">
            <v>전선관의 15%</v>
          </cell>
          <cell r="P158">
            <v>1</v>
          </cell>
          <cell r="Q158" t="str">
            <v>식</v>
          </cell>
          <cell r="W158">
            <v>196</v>
          </cell>
          <cell r="Z158" t="str">
            <v>잡재료비</v>
          </cell>
          <cell r="AA158" t="str">
            <v>배관의 5%</v>
          </cell>
          <cell r="AB158">
            <v>1</v>
          </cell>
          <cell r="AC158" t="str">
            <v>식</v>
          </cell>
          <cell r="AI158">
            <v>65</v>
          </cell>
          <cell r="AM158">
            <v>1</v>
          </cell>
          <cell r="AN158">
            <v>1</v>
          </cell>
          <cell r="AO158">
            <v>1</v>
          </cell>
          <cell r="AP158" t="str">
            <v>내선전공</v>
          </cell>
          <cell r="AQ158">
            <v>0.11</v>
          </cell>
          <cell r="BB158" t="str">
            <v>전 7-1</v>
          </cell>
          <cell r="BC158">
            <v>1</v>
          </cell>
        </row>
        <row r="159">
          <cell r="A159">
            <v>55</v>
          </cell>
          <cell r="B159" t="str">
            <v>전선관</v>
          </cell>
          <cell r="C159" t="str">
            <v>ST 28C</v>
          </cell>
          <cell r="D159">
            <v>1.1000000000000001</v>
          </cell>
          <cell r="E159" t="str">
            <v>m</v>
          </cell>
          <cell r="F159">
            <v>30</v>
          </cell>
          <cell r="G159">
            <v>8630</v>
          </cell>
          <cell r="I159">
            <v>6707</v>
          </cell>
          <cell r="J159">
            <v>1566</v>
          </cell>
          <cell r="K159">
            <v>1722</v>
          </cell>
          <cell r="M159">
            <v>201</v>
          </cell>
          <cell r="N159" t="str">
            <v>전선관부속자재</v>
          </cell>
          <cell r="O159" t="str">
            <v>전선관의 15%</v>
          </cell>
          <cell r="P159">
            <v>1</v>
          </cell>
          <cell r="Q159" t="str">
            <v>식</v>
          </cell>
          <cell r="W159">
            <v>258</v>
          </cell>
          <cell r="Z159" t="str">
            <v>잡재료비</v>
          </cell>
          <cell r="AA159" t="str">
            <v>배관의 5%</v>
          </cell>
          <cell r="AB159">
            <v>1</v>
          </cell>
          <cell r="AC159" t="str">
            <v>식</v>
          </cell>
          <cell r="AI159">
            <v>86</v>
          </cell>
          <cell r="AM159">
            <v>1</v>
          </cell>
          <cell r="AN159">
            <v>1</v>
          </cell>
          <cell r="AO159">
            <v>1</v>
          </cell>
          <cell r="AP159" t="str">
            <v>내선전공</v>
          </cell>
          <cell r="AQ159">
            <v>0.14000000000000001</v>
          </cell>
          <cell r="BB159" t="str">
            <v>전 7-1</v>
          </cell>
          <cell r="BC159">
            <v>1</v>
          </cell>
        </row>
        <row r="160">
          <cell r="A160">
            <v>56</v>
          </cell>
          <cell r="B160" t="str">
            <v>전선관</v>
          </cell>
          <cell r="C160" t="str">
            <v>ST 36C</v>
          </cell>
          <cell r="D160">
            <v>1.1000000000000001</v>
          </cell>
          <cell r="E160" t="str">
            <v>m</v>
          </cell>
          <cell r="F160">
            <v>30</v>
          </cell>
          <cell r="G160">
            <v>11982</v>
          </cell>
          <cell r="I160">
            <v>9582</v>
          </cell>
          <cell r="J160">
            <v>1921</v>
          </cell>
          <cell r="K160">
            <v>2113</v>
          </cell>
          <cell r="M160">
            <v>287</v>
          </cell>
          <cell r="N160" t="str">
            <v>전선관부속자재</v>
          </cell>
          <cell r="O160" t="str">
            <v>전선관의 15%</v>
          </cell>
          <cell r="P160">
            <v>1</v>
          </cell>
          <cell r="Q160" t="str">
            <v>식</v>
          </cell>
          <cell r="W160">
            <v>316</v>
          </cell>
          <cell r="Z160" t="str">
            <v>잡재료비</v>
          </cell>
          <cell r="AA160" t="str">
            <v>배관의 5%</v>
          </cell>
          <cell r="AB160">
            <v>1</v>
          </cell>
          <cell r="AC160" t="str">
            <v>식</v>
          </cell>
          <cell r="AI160">
            <v>105</v>
          </cell>
          <cell r="AM160">
            <v>1</v>
          </cell>
          <cell r="AN160">
            <v>1</v>
          </cell>
          <cell r="AO160">
            <v>1</v>
          </cell>
          <cell r="AP160" t="str">
            <v>내선전공</v>
          </cell>
          <cell r="AQ160">
            <v>0.2</v>
          </cell>
          <cell r="BB160" t="str">
            <v>전 7-1</v>
          </cell>
          <cell r="BC160">
            <v>1</v>
          </cell>
        </row>
        <row r="161">
          <cell r="A161">
            <v>57</v>
          </cell>
          <cell r="B161" t="str">
            <v>전선관</v>
          </cell>
          <cell r="C161" t="str">
            <v>ST 42C</v>
          </cell>
          <cell r="D161">
            <v>1.1000000000000001</v>
          </cell>
          <cell r="E161" t="str">
            <v>m</v>
          </cell>
          <cell r="F161">
            <v>30</v>
          </cell>
          <cell r="G161">
            <v>14782</v>
          </cell>
          <cell r="I161">
            <v>11977</v>
          </cell>
          <cell r="J161">
            <v>2224</v>
          </cell>
          <cell r="K161">
            <v>2446</v>
          </cell>
          <cell r="M161">
            <v>359</v>
          </cell>
          <cell r="N161" t="str">
            <v>전선관부속자재</v>
          </cell>
          <cell r="O161" t="str">
            <v>전선관의 15%</v>
          </cell>
          <cell r="P161">
            <v>1</v>
          </cell>
          <cell r="Q161" t="str">
            <v>식</v>
          </cell>
          <cell r="W161">
            <v>366</v>
          </cell>
          <cell r="Z161" t="str">
            <v>잡재료비</v>
          </cell>
          <cell r="AA161" t="str">
            <v>배관의 5%</v>
          </cell>
          <cell r="AB161">
            <v>1</v>
          </cell>
          <cell r="AC161" t="str">
            <v>식</v>
          </cell>
          <cell r="AI161">
            <v>122</v>
          </cell>
          <cell r="AM161">
            <v>1</v>
          </cell>
          <cell r="AN161">
            <v>1</v>
          </cell>
          <cell r="AO161">
            <v>1</v>
          </cell>
          <cell r="AP161" t="str">
            <v>내선전공</v>
          </cell>
          <cell r="AQ161">
            <v>0.25</v>
          </cell>
          <cell r="BB161" t="str">
            <v>전 7-1</v>
          </cell>
          <cell r="BC161">
            <v>1</v>
          </cell>
        </row>
        <row r="162">
          <cell r="A162">
            <v>58</v>
          </cell>
          <cell r="B162" t="str">
            <v>전선관</v>
          </cell>
          <cell r="C162" t="str">
            <v>ST 54C</v>
          </cell>
          <cell r="D162">
            <v>1.1000000000000001</v>
          </cell>
          <cell r="E162" t="str">
            <v>m</v>
          </cell>
          <cell r="F162">
            <v>30</v>
          </cell>
          <cell r="G162">
            <v>20191</v>
          </cell>
          <cell r="I162">
            <v>16289</v>
          </cell>
          <cell r="J162">
            <v>3104</v>
          </cell>
          <cell r="K162">
            <v>3414</v>
          </cell>
          <cell r="M162">
            <v>488</v>
          </cell>
          <cell r="N162" t="str">
            <v>전선관부속자재</v>
          </cell>
          <cell r="O162" t="str">
            <v>전선관의 15%</v>
          </cell>
          <cell r="P162">
            <v>1</v>
          </cell>
          <cell r="Q162" t="str">
            <v>식</v>
          </cell>
          <cell r="W162">
            <v>512</v>
          </cell>
          <cell r="Z162" t="str">
            <v>잡재료비</v>
          </cell>
          <cell r="AA162" t="str">
            <v>배관의 5%</v>
          </cell>
          <cell r="AB162">
            <v>1</v>
          </cell>
          <cell r="AC162" t="str">
            <v>식</v>
          </cell>
          <cell r="AI162">
            <v>170</v>
          </cell>
          <cell r="AM162">
            <v>1</v>
          </cell>
          <cell r="AN162">
            <v>1</v>
          </cell>
          <cell r="AO162">
            <v>1</v>
          </cell>
          <cell r="AP162" t="str">
            <v>내선전공</v>
          </cell>
          <cell r="AQ162">
            <v>0.34</v>
          </cell>
          <cell r="BB162" t="str">
            <v>전 7-1</v>
          </cell>
          <cell r="BC162">
            <v>1</v>
          </cell>
        </row>
        <row r="163">
          <cell r="A163">
            <v>59</v>
          </cell>
          <cell r="B163" t="str">
            <v>전선관</v>
          </cell>
          <cell r="C163" t="str">
            <v>ST 70C</v>
          </cell>
          <cell r="D163">
            <v>1.1000000000000001</v>
          </cell>
          <cell r="E163" t="str">
            <v>m</v>
          </cell>
          <cell r="F163">
            <v>30</v>
          </cell>
          <cell r="G163">
            <v>26057</v>
          </cell>
          <cell r="I163">
            <v>21080</v>
          </cell>
          <cell r="J163">
            <v>3950</v>
          </cell>
          <cell r="K163">
            <v>4345</v>
          </cell>
          <cell r="M163">
            <v>632</v>
          </cell>
          <cell r="N163" t="str">
            <v>전선관부속자재</v>
          </cell>
          <cell r="O163" t="str">
            <v>전선관의 15%</v>
          </cell>
          <cell r="P163">
            <v>1</v>
          </cell>
          <cell r="Q163" t="str">
            <v>식</v>
          </cell>
          <cell r="W163">
            <v>651</v>
          </cell>
          <cell r="Z163" t="str">
            <v>잡재료비</v>
          </cell>
          <cell r="AA163" t="str">
            <v>배관의 5%</v>
          </cell>
          <cell r="AB163">
            <v>1</v>
          </cell>
          <cell r="AC163" t="str">
            <v>식</v>
          </cell>
          <cell r="AI163">
            <v>217</v>
          </cell>
          <cell r="AM163">
            <v>1</v>
          </cell>
          <cell r="AN163">
            <v>1</v>
          </cell>
          <cell r="AO163">
            <v>1</v>
          </cell>
          <cell r="AP163" t="str">
            <v>내선전공</v>
          </cell>
          <cell r="AQ163">
            <v>0.44</v>
          </cell>
          <cell r="BB163" t="str">
            <v>전 7-1</v>
          </cell>
          <cell r="BC163">
            <v>1</v>
          </cell>
        </row>
        <row r="164">
          <cell r="B164" t="str">
            <v>전선관</v>
          </cell>
          <cell r="C164" t="str">
            <v>ST 82C</v>
          </cell>
          <cell r="D164">
            <v>1.1000000000000001</v>
          </cell>
          <cell r="E164" t="str">
            <v>m</v>
          </cell>
          <cell r="F164">
            <v>30</v>
          </cell>
          <cell r="G164">
            <v>26647</v>
          </cell>
          <cell r="I164">
            <v>25871</v>
          </cell>
          <cell r="K164">
            <v>0</v>
          </cell>
          <cell r="M164">
            <v>776</v>
          </cell>
          <cell r="N164" t="str">
            <v>전선관부속자재</v>
          </cell>
          <cell r="O164" t="str">
            <v>전선관의 15%</v>
          </cell>
          <cell r="P164">
            <v>1</v>
          </cell>
          <cell r="Q164" t="str">
            <v>식</v>
          </cell>
          <cell r="W164">
            <v>0</v>
          </cell>
          <cell r="Z164" t="str">
            <v>잡재료비</v>
          </cell>
          <cell r="AA164" t="str">
            <v>배관의 5%</v>
          </cell>
          <cell r="AB164">
            <v>1</v>
          </cell>
          <cell r="AC164" t="str">
            <v>식</v>
          </cell>
          <cell r="AI164">
            <v>0</v>
          </cell>
          <cell r="AM164">
            <v>1</v>
          </cell>
          <cell r="AN164">
            <v>1</v>
          </cell>
          <cell r="AO164">
            <v>1</v>
          </cell>
          <cell r="AP164" t="str">
            <v>내선전공</v>
          </cell>
          <cell r="AQ164">
            <v>0.54</v>
          </cell>
          <cell r="BB164" t="str">
            <v>전 7-1</v>
          </cell>
          <cell r="BC164">
            <v>1</v>
          </cell>
        </row>
        <row r="165">
          <cell r="A165">
            <v>60</v>
          </cell>
          <cell r="B165" t="str">
            <v>전선관</v>
          </cell>
          <cell r="C165" t="str">
            <v>ST 104C</v>
          </cell>
          <cell r="D165">
            <v>1.1000000000000001</v>
          </cell>
          <cell r="E165" t="str">
            <v>m</v>
          </cell>
          <cell r="F165">
            <v>30</v>
          </cell>
          <cell r="G165">
            <v>42825</v>
          </cell>
          <cell r="I165">
            <v>34016</v>
          </cell>
          <cell r="J165">
            <v>7081</v>
          </cell>
          <cell r="K165">
            <v>7789</v>
          </cell>
          <cell r="M165">
            <v>1020</v>
          </cell>
          <cell r="N165" t="str">
            <v>전선관부속자재</v>
          </cell>
          <cell r="O165" t="str">
            <v>전선관의 15%</v>
          </cell>
          <cell r="P165">
            <v>1</v>
          </cell>
          <cell r="Q165" t="str">
            <v>식</v>
          </cell>
          <cell r="W165">
            <v>1168</v>
          </cell>
          <cell r="Z165" t="str">
            <v>잡재료비</v>
          </cell>
          <cell r="AA165" t="str">
            <v>배관의 5%</v>
          </cell>
          <cell r="AB165">
            <v>1</v>
          </cell>
          <cell r="AC165" t="str">
            <v>식</v>
          </cell>
          <cell r="AI165">
            <v>389</v>
          </cell>
          <cell r="AM165">
            <v>1</v>
          </cell>
          <cell r="AN165">
            <v>1</v>
          </cell>
          <cell r="AO165">
            <v>1</v>
          </cell>
          <cell r="AP165" t="str">
            <v>내선전공</v>
          </cell>
          <cell r="AQ165">
            <v>0.71</v>
          </cell>
          <cell r="BB165" t="str">
            <v>전 7-1</v>
          </cell>
          <cell r="BC165">
            <v>1</v>
          </cell>
        </row>
        <row r="166">
          <cell r="A166">
            <v>61</v>
          </cell>
          <cell r="B166" t="str">
            <v>가요전선관</v>
          </cell>
          <cell r="C166" t="str">
            <v>1종 방수 16C</v>
          </cell>
          <cell r="D166">
            <v>1.1000000000000001</v>
          </cell>
          <cell r="E166" t="str">
            <v>m</v>
          </cell>
          <cell r="F166">
            <v>50</v>
          </cell>
          <cell r="G166">
            <v>3836</v>
          </cell>
          <cell r="I166">
            <v>2347</v>
          </cell>
          <cell r="J166">
            <v>1290</v>
          </cell>
          <cell r="K166">
            <v>1419</v>
          </cell>
          <cell r="M166">
            <v>70</v>
          </cell>
          <cell r="N166" t="str">
            <v>전선관부속자재</v>
          </cell>
          <cell r="O166" t="str">
            <v>전선관의 15%</v>
          </cell>
          <cell r="P166">
            <v>1</v>
          </cell>
          <cell r="Q166" t="str">
            <v>식</v>
          </cell>
          <cell r="W166">
            <v>212</v>
          </cell>
          <cell r="Z166" t="str">
            <v>잡재료비</v>
          </cell>
          <cell r="AA166" t="str">
            <v>배관의 5%</v>
          </cell>
          <cell r="AB166">
            <v>1</v>
          </cell>
          <cell r="AC166" t="str">
            <v>식</v>
          </cell>
          <cell r="AI166">
            <v>70</v>
          </cell>
          <cell r="AM166">
            <v>1</v>
          </cell>
          <cell r="AN166">
            <v>1</v>
          </cell>
          <cell r="AO166">
            <v>1</v>
          </cell>
          <cell r="AP166" t="str">
            <v>내선전공</v>
          </cell>
          <cell r="AQ166">
            <v>4.9000000000000002E-2</v>
          </cell>
          <cell r="BB166" t="str">
            <v>전 7-1</v>
          </cell>
          <cell r="BC166">
            <v>1</v>
          </cell>
        </row>
        <row r="167">
          <cell r="A167">
            <v>62</v>
          </cell>
          <cell r="B167" t="str">
            <v>가요전선관</v>
          </cell>
          <cell r="C167" t="str">
            <v>1종 방수 22C</v>
          </cell>
          <cell r="D167">
            <v>1.1000000000000001</v>
          </cell>
          <cell r="E167" t="str">
            <v>m</v>
          </cell>
          <cell r="F167">
            <v>50</v>
          </cell>
          <cell r="G167">
            <v>4824</v>
          </cell>
          <cell r="I167">
            <v>3018</v>
          </cell>
          <cell r="J167">
            <v>1560</v>
          </cell>
          <cell r="K167">
            <v>1716</v>
          </cell>
          <cell r="M167">
            <v>90</v>
          </cell>
          <cell r="N167" t="str">
            <v>전선관부속자재</v>
          </cell>
          <cell r="O167" t="str">
            <v>전선관의 15%</v>
          </cell>
          <cell r="P167">
            <v>1</v>
          </cell>
          <cell r="Q167" t="str">
            <v>식</v>
          </cell>
          <cell r="W167">
            <v>257</v>
          </cell>
          <cell r="Z167" t="str">
            <v>잡재료비</v>
          </cell>
          <cell r="AA167" t="str">
            <v>배관의 5%</v>
          </cell>
          <cell r="AB167">
            <v>1</v>
          </cell>
          <cell r="AC167" t="str">
            <v>식</v>
          </cell>
          <cell r="AI167">
            <v>85</v>
          </cell>
          <cell r="AM167">
            <v>1</v>
          </cell>
          <cell r="AN167">
            <v>1</v>
          </cell>
          <cell r="AO167">
            <v>1</v>
          </cell>
          <cell r="AP167" t="str">
            <v>내선전공</v>
          </cell>
          <cell r="AQ167">
            <v>6.3E-2</v>
          </cell>
          <cell r="BB167" t="str">
            <v>전 7-1</v>
          </cell>
          <cell r="BC167">
            <v>1</v>
          </cell>
        </row>
        <row r="168">
          <cell r="A168">
            <v>63</v>
          </cell>
          <cell r="B168" t="str">
            <v>가요전선관</v>
          </cell>
          <cell r="C168" t="str">
            <v>1종 방수 28C</v>
          </cell>
          <cell r="D168">
            <v>1.1000000000000001</v>
          </cell>
          <cell r="E168" t="str">
            <v>m</v>
          </cell>
          <cell r="F168">
            <v>50</v>
          </cell>
          <cell r="G168">
            <v>5845</v>
          </cell>
          <cell r="I168">
            <v>3689</v>
          </cell>
          <cell r="J168">
            <v>1860</v>
          </cell>
          <cell r="K168">
            <v>2046</v>
          </cell>
          <cell r="M168">
            <v>110</v>
          </cell>
          <cell r="N168" t="str">
            <v>전선관부속자재</v>
          </cell>
          <cell r="O168" t="str">
            <v>전선관의 15%</v>
          </cell>
          <cell r="P168">
            <v>1</v>
          </cell>
          <cell r="Q168" t="str">
            <v>식</v>
          </cell>
          <cell r="W168">
            <v>306</v>
          </cell>
          <cell r="Z168" t="str">
            <v>잡재료비</v>
          </cell>
          <cell r="AA168" t="str">
            <v>배관의 5%</v>
          </cell>
          <cell r="AB168">
            <v>1</v>
          </cell>
          <cell r="AC168" t="str">
            <v>식</v>
          </cell>
          <cell r="AI168">
            <v>102</v>
          </cell>
          <cell r="AM168">
            <v>1</v>
          </cell>
          <cell r="AN168">
            <v>1</v>
          </cell>
          <cell r="AO168">
            <v>1</v>
          </cell>
          <cell r="AP168" t="str">
            <v>내선전공</v>
          </cell>
          <cell r="AQ168">
            <v>7.6999999999999999E-2</v>
          </cell>
          <cell r="BB168" t="str">
            <v>전 7-1</v>
          </cell>
          <cell r="BC168">
            <v>1</v>
          </cell>
        </row>
        <row r="169">
          <cell r="B169" t="str">
            <v>가요전선관</v>
          </cell>
          <cell r="C169" t="str">
            <v>1종 방수 36C</v>
          </cell>
          <cell r="D169">
            <v>1.1000000000000001</v>
          </cell>
          <cell r="E169" t="str">
            <v>m</v>
          </cell>
          <cell r="F169">
            <v>50</v>
          </cell>
          <cell r="G169">
            <v>4489</v>
          </cell>
          <cell r="I169">
            <v>4359</v>
          </cell>
          <cell r="K169">
            <v>0</v>
          </cell>
          <cell r="M169">
            <v>130</v>
          </cell>
          <cell r="N169" t="str">
            <v>전선관부속자재</v>
          </cell>
          <cell r="O169" t="str">
            <v>전선관의 15%</v>
          </cell>
          <cell r="P169">
            <v>1</v>
          </cell>
          <cell r="Q169" t="str">
            <v>식</v>
          </cell>
          <cell r="W169">
            <v>0</v>
          </cell>
          <cell r="Z169" t="str">
            <v>잡재료비</v>
          </cell>
          <cell r="AA169" t="str">
            <v>배관의 5%</v>
          </cell>
          <cell r="AB169">
            <v>1</v>
          </cell>
          <cell r="AC169" t="str">
            <v>식</v>
          </cell>
          <cell r="AI169">
            <v>0</v>
          </cell>
          <cell r="AM169">
            <v>1</v>
          </cell>
          <cell r="AN169">
            <v>1</v>
          </cell>
          <cell r="AO169">
            <v>1</v>
          </cell>
          <cell r="AP169" t="str">
            <v>내선전공</v>
          </cell>
          <cell r="AQ169">
            <v>9.0999999999999998E-2</v>
          </cell>
          <cell r="BB169" t="str">
            <v>전 7-1</v>
          </cell>
          <cell r="BC169">
            <v>1</v>
          </cell>
        </row>
        <row r="170">
          <cell r="B170" t="str">
            <v>가요전선관</v>
          </cell>
          <cell r="C170" t="str">
            <v>1종 방수 42C</v>
          </cell>
          <cell r="D170">
            <v>1.1000000000000001</v>
          </cell>
          <cell r="E170" t="str">
            <v>m</v>
          </cell>
          <cell r="F170">
            <v>50</v>
          </cell>
          <cell r="G170">
            <v>6414</v>
          </cell>
          <cell r="I170">
            <v>6228</v>
          </cell>
          <cell r="K170">
            <v>0</v>
          </cell>
          <cell r="M170">
            <v>186</v>
          </cell>
          <cell r="N170" t="str">
            <v>전선관부속자재</v>
          </cell>
          <cell r="O170" t="str">
            <v>전선관의 15%</v>
          </cell>
          <cell r="P170">
            <v>1</v>
          </cell>
          <cell r="Q170" t="str">
            <v>식</v>
          </cell>
          <cell r="W170">
            <v>0</v>
          </cell>
          <cell r="Z170" t="str">
            <v>잡재료비</v>
          </cell>
          <cell r="AA170" t="str">
            <v>배관의 5%</v>
          </cell>
          <cell r="AB170">
            <v>1</v>
          </cell>
          <cell r="AC170" t="str">
            <v>식</v>
          </cell>
          <cell r="AI170">
            <v>0</v>
          </cell>
          <cell r="AM170">
            <v>1</v>
          </cell>
          <cell r="AN170">
            <v>1</v>
          </cell>
          <cell r="AO170">
            <v>1</v>
          </cell>
          <cell r="AP170" t="str">
            <v>내선전공</v>
          </cell>
          <cell r="AQ170">
            <v>0.13</v>
          </cell>
          <cell r="BB170" t="str">
            <v>전 7-1</v>
          </cell>
          <cell r="BC170">
            <v>1</v>
          </cell>
        </row>
        <row r="171">
          <cell r="B171" t="str">
            <v>가요전선관</v>
          </cell>
          <cell r="C171" t="str">
            <v>1종 방수 54C</v>
          </cell>
          <cell r="D171">
            <v>1.1000000000000001</v>
          </cell>
          <cell r="E171" t="str">
            <v>m</v>
          </cell>
          <cell r="F171">
            <v>50</v>
          </cell>
          <cell r="G171">
            <v>7401</v>
          </cell>
          <cell r="I171">
            <v>7186</v>
          </cell>
          <cell r="K171">
            <v>0</v>
          </cell>
          <cell r="M171">
            <v>215</v>
          </cell>
          <cell r="N171" t="str">
            <v>전선관부속자재</v>
          </cell>
          <cell r="O171" t="str">
            <v>전선관의 15%</v>
          </cell>
          <cell r="P171">
            <v>1</v>
          </cell>
          <cell r="Q171" t="str">
            <v>식</v>
          </cell>
          <cell r="W171">
            <v>0</v>
          </cell>
          <cell r="Z171" t="str">
            <v>잡재료비</v>
          </cell>
          <cell r="AA171" t="str">
            <v>배관의 5%</v>
          </cell>
          <cell r="AB171">
            <v>1</v>
          </cell>
          <cell r="AC171" t="str">
            <v>식</v>
          </cell>
          <cell r="AI171">
            <v>0</v>
          </cell>
          <cell r="AM171">
            <v>1</v>
          </cell>
          <cell r="AN171">
            <v>1</v>
          </cell>
          <cell r="AO171">
            <v>1</v>
          </cell>
          <cell r="AP171" t="str">
            <v>내선전공</v>
          </cell>
          <cell r="AQ171">
            <v>0.15</v>
          </cell>
          <cell r="BB171" t="str">
            <v>전 7-1</v>
          </cell>
          <cell r="BC171">
            <v>1</v>
          </cell>
        </row>
        <row r="172">
          <cell r="A172">
            <v>64</v>
          </cell>
          <cell r="B172" t="str">
            <v>가요전선관</v>
          </cell>
          <cell r="C172" t="str">
            <v>1종 방수 70C</v>
          </cell>
          <cell r="D172">
            <v>1.1000000000000001</v>
          </cell>
          <cell r="E172" t="str">
            <v>m</v>
          </cell>
          <cell r="F172">
            <v>50</v>
          </cell>
          <cell r="G172">
            <v>22053</v>
          </cell>
          <cell r="I172">
            <v>7186</v>
          </cell>
          <cell r="J172">
            <v>13320</v>
          </cell>
          <cell r="K172">
            <v>14652</v>
          </cell>
          <cell r="M172">
            <v>215</v>
          </cell>
          <cell r="N172" t="str">
            <v>전선관부속자재</v>
          </cell>
          <cell r="O172" t="str">
            <v>전선관의 15%</v>
          </cell>
          <cell r="P172">
            <v>1</v>
          </cell>
          <cell r="Q172" t="str">
            <v>식</v>
          </cell>
          <cell r="W172">
            <v>2197</v>
          </cell>
          <cell r="Z172" t="str">
            <v>잡재료비</v>
          </cell>
          <cell r="AA172" t="str">
            <v>배관의 5%</v>
          </cell>
          <cell r="AB172">
            <v>1</v>
          </cell>
          <cell r="AC172" t="str">
            <v>식</v>
          </cell>
          <cell r="AI172">
            <v>732</v>
          </cell>
          <cell r="AM172">
            <v>1</v>
          </cell>
          <cell r="AN172">
            <v>1</v>
          </cell>
          <cell r="AO172">
            <v>1</v>
          </cell>
          <cell r="AP172" t="str">
            <v>내선전공</v>
          </cell>
          <cell r="AQ172">
            <v>0.15</v>
          </cell>
          <cell r="BB172" t="str">
            <v>전 7-1</v>
          </cell>
          <cell r="BC172">
            <v>1</v>
          </cell>
        </row>
        <row r="173">
          <cell r="B173" t="str">
            <v>가요전선관</v>
          </cell>
          <cell r="C173" t="str">
            <v>1종 방수 82C</v>
          </cell>
          <cell r="D173">
            <v>1.1000000000000001</v>
          </cell>
          <cell r="E173" t="str">
            <v>m</v>
          </cell>
          <cell r="F173">
            <v>50</v>
          </cell>
          <cell r="G173">
            <v>7401</v>
          </cell>
          <cell r="I173">
            <v>7186</v>
          </cell>
          <cell r="K173">
            <v>0</v>
          </cell>
          <cell r="M173">
            <v>215</v>
          </cell>
          <cell r="N173" t="str">
            <v>전선관부속자재</v>
          </cell>
          <cell r="O173" t="str">
            <v>전선관의 15%</v>
          </cell>
          <cell r="P173">
            <v>1</v>
          </cell>
          <cell r="Q173" t="str">
            <v>식</v>
          </cell>
          <cell r="W173">
            <v>0</v>
          </cell>
          <cell r="Z173" t="str">
            <v>잡재료비</v>
          </cell>
          <cell r="AA173" t="str">
            <v>배관의 5%</v>
          </cell>
          <cell r="AB173">
            <v>1</v>
          </cell>
          <cell r="AC173" t="str">
            <v>식</v>
          </cell>
          <cell r="AI173">
            <v>0</v>
          </cell>
          <cell r="AM173">
            <v>1</v>
          </cell>
          <cell r="AN173">
            <v>1</v>
          </cell>
          <cell r="AO173">
            <v>1</v>
          </cell>
          <cell r="AP173" t="str">
            <v>내선전공</v>
          </cell>
          <cell r="AQ173">
            <v>0.15</v>
          </cell>
          <cell r="BB173" t="str">
            <v>전 7-1</v>
          </cell>
          <cell r="BC173">
            <v>1</v>
          </cell>
        </row>
        <row r="174">
          <cell r="A174">
            <v>65</v>
          </cell>
          <cell r="B174" t="str">
            <v>가요전선관</v>
          </cell>
          <cell r="C174" t="str">
            <v>1종 방수 104C</v>
          </cell>
          <cell r="D174">
            <v>1.1000000000000001</v>
          </cell>
          <cell r="E174" t="str">
            <v>m</v>
          </cell>
          <cell r="F174">
            <v>50</v>
          </cell>
          <cell r="G174">
            <v>36353</v>
          </cell>
          <cell r="I174">
            <v>7186</v>
          </cell>
          <cell r="J174">
            <v>26320</v>
          </cell>
          <cell r="K174">
            <v>28952</v>
          </cell>
          <cell r="M174">
            <v>215</v>
          </cell>
          <cell r="N174" t="str">
            <v>전선관부속자재</v>
          </cell>
          <cell r="O174" t="str">
            <v>전선관의 15%</v>
          </cell>
          <cell r="P174">
            <v>1</v>
          </cell>
          <cell r="Q174" t="str">
            <v>식</v>
          </cell>
          <cell r="W174">
            <v>4342</v>
          </cell>
          <cell r="Z174" t="str">
            <v>잡재료비</v>
          </cell>
          <cell r="AA174" t="str">
            <v>배관의 5%</v>
          </cell>
          <cell r="AB174">
            <v>1</v>
          </cell>
          <cell r="AC174" t="str">
            <v>식</v>
          </cell>
          <cell r="AI174">
            <v>1447</v>
          </cell>
          <cell r="AM174">
            <v>1</v>
          </cell>
          <cell r="AN174">
            <v>1</v>
          </cell>
          <cell r="AO174">
            <v>1</v>
          </cell>
          <cell r="AP174" t="str">
            <v>내선전공</v>
          </cell>
          <cell r="AQ174">
            <v>0.15</v>
          </cell>
          <cell r="BB174" t="str">
            <v>전 7-1</v>
          </cell>
          <cell r="BC174">
            <v>1</v>
          </cell>
        </row>
        <row r="175">
          <cell r="A175">
            <v>66</v>
          </cell>
          <cell r="B175" t="str">
            <v>가요전선관</v>
          </cell>
          <cell r="C175" t="str">
            <v>1종 비방수 16C</v>
          </cell>
          <cell r="D175">
            <v>1.1000000000000001</v>
          </cell>
          <cell r="E175" t="str">
            <v>m</v>
          </cell>
          <cell r="F175">
            <v>50</v>
          </cell>
          <cell r="G175">
            <v>3110</v>
          </cell>
          <cell r="I175">
            <v>2347</v>
          </cell>
          <cell r="J175">
            <v>630</v>
          </cell>
          <cell r="K175">
            <v>693</v>
          </cell>
          <cell r="M175">
            <v>70</v>
          </cell>
          <cell r="N175" t="str">
            <v>전선관부속자재</v>
          </cell>
          <cell r="O175" t="str">
            <v>전선관의 15%</v>
          </cell>
          <cell r="P175">
            <v>1</v>
          </cell>
          <cell r="Q175" t="str">
            <v>식</v>
          </cell>
          <cell r="W175">
            <v>103</v>
          </cell>
          <cell r="Z175" t="str">
            <v>잡재료비</v>
          </cell>
          <cell r="AA175" t="str">
            <v>배관의 5%</v>
          </cell>
          <cell r="AB175">
            <v>1</v>
          </cell>
          <cell r="AC175" t="str">
            <v>식</v>
          </cell>
          <cell r="AI175">
            <v>34</v>
          </cell>
          <cell r="AM175">
            <v>1</v>
          </cell>
          <cell r="AN175">
            <v>1</v>
          </cell>
          <cell r="AO175">
            <v>1</v>
          </cell>
          <cell r="AP175" t="str">
            <v>내선전공</v>
          </cell>
          <cell r="AQ175">
            <v>4.9000000000000002E-2</v>
          </cell>
          <cell r="BB175" t="str">
            <v>전 7-1</v>
          </cell>
          <cell r="BC175">
            <v>1</v>
          </cell>
        </row>
        <row r="176">
          <cell r="A176">
            <v>67</v>
          </cell>
          <cell r="B176" t="str">
            <v>가요전선관</v>
          </cell>
          <cell r="C176" t="str">
            <v>1종 비방수 22C</v>
          </cell>
          <cell r="D176">
            <v>1.1000000000000001</v>
          </cell>
          <cell r="E176" t="str">
            <v>m</v>
          </cell>
          <cell r="F176">
            <v>50</v>
          </cell>
          <cell r="G176">
            <v>4010</v>
          </cell>
          <cell r="I176">
            <v>3018</v>
          </cell>
          <cell r="J176">
            <v>820</v>
          </cell>
          <cell r="K176">
            <v>902</v>
          </cell>
          <cell r="M176">
            <v>90</v>
          </cell>
          <cell r="N176" t="str">
            <v>전선관부속자재</v>
          </cell>
          <cell r="O176" t="str">
            <v>전선관의 15%</v>
          </cell>
          <cell r="P176">
            <v>1</v>
          </cell>
          <cell r="Q176" t="str">
            <v>식</v>
          </cell>
          <cell r="W176">
            <v>135</v>
          </cell>
          <cell r="Z176" t="str">
            <v>잡재료비</v>
          </cell>
          <cell r="AA176" t="str">
            <v>배관의 5%</v>
          </cell>
          <cell r="AB176">
            <v>1</v>
          </cell>
          <cell r="AC176" t="str">
            <v>식</v>
          </cell>
          <cell r="AI176">
            <v>45</v>
          </cell>
          <cell r="AM176">
            <v>1</v>
          </cell>
          <cell r="AN176">
            <v>1</v>
          </cell>
          <cell r="AO176">
            <v>1</v>
          </cell>
          <cell r="AP176" t="str">
            <v>내선전공</v>
          </cell>
          <cell r="AQ176">
            <v>6.3E-2</v>
          </cell>
          <cell r="BB176" t="str">
            <v>전 7-1</v>
          </cell>
          <cell r="BC176">
            <v>1</v>
          </cell>
        </row>
        <row r="177">
          <cell r="A177">
            <v>68</v>
          </cell>
          <cell r="B177" t="str">
            <v>전선관</v>
          </cell>
          <cell r="C177" t="str">
            <v>HI-PVC 16C</v>
          </cell>
          <cell r="D177">
            <v>1.1000000000000001</v>
          </cell>
          <cell r="E177" t="str">
            <v>m</v>
          </cell>
          <cell r="F177">
            <v>50</v>
          </cell>
          <cell r="G177">
            <v>2760</v>
          </cell>
          <cell r="I177">
            <v>2395</v>
          </cell>
          <cell r="J177">
            <v>268</v>
          </cell>
          <cell r="K177">
            <v>294</v>
          </cell>
          <cell r="M177">
            <v>71</v>
          </cell>
          <cell r="N177" t="str">
            <v>전선관부속자재</v>
          </cell>
          <cell r="O177" t="str">
            <v>전선관의 15%</v>
          </cell>
          <cell r="P177">
            <v>1</v>
          </cell>
          <cell r="Q177" t="str">
            <v>식</v>
          </cell>
          <cell r="W177">
            <v>44</v>
          </cell>
          <cell r="Z177" t="str">
            <v>잡재료비</v>
          </cell>
          <cell r="AA177" t="str">
            <v>배관의 5%</v>
          </cell>
          <cell r="AB177">
            <v>1</v>
          </cell>
          <cell r="AC177" t="str">
            <v>식</v>
          </cell>
          <cell r="AI177">
            <v>14</v>
          </cell>
          <cell r="AM177">
            <v>1</v>
          </cell>
          <cell r="AN177">
            <v>1</v>
          </cell>
          <cell r="AO177">
            <v>1</v>
          </cell>
          <cell r="AP177" t="str">
            <v>내선전공</v>
          </cell>
          <cell r="AQ177">
            <v>0.05</v>
          </cell>
          <cell r="BB177" t="str">
            <v>전 7-1</v>
          </cell>
          <cell r="BC177">
            <v>1</v>
          </cell>
        </row>
        <row r="178">
          <cell r="B178" t="str">
            <v>전선관</v>
          </cell>
          <cell r="C178" t="str">
            <v>HI-PVC 22C</v>
          </cell>
          <cell r="D178">
            <v>1.1000000000000001</v>
          </cell>
          <cell r="E178" t="str">
            <v>m</v>
          </cell>
          <cell r="F178">
            <v>50</v>
          </cell>
          <cell r="G178">
            <v>2960</v>
          </cell>
          <cell r="I178">
            <v>2874</v>
          </cell>
          <cell r="K178">
            <v>0</v>
          </cell>
          <cell r="M178">
            <v>86</v>
          </cell>
          <cell r="N178" t="str">
            <v>전선관부속자재</v>
          </cell>
          <cell r="O178" t="str">
            <v>전선관의 15%</v>
          </cell>
          <cell r="P178">
            <v>1</v>
          </cell>
          <cell r="Q178" t="str">
            <v>식</v>
          </cell>
          <cell r="W178">
            <v>0</v>
          </cell>
          <cell r="Z178" t="str">
            <v>잡재료비</v>
          </cell>
          <cell r="AA178" t="str">
            <v>배관의 5%</v>
          </cell>
          <cell r="AB178">
            <v>1</v>
          </cell>
          <cell r="AC178" t="str">
            <v>식</v>
          </cell>
          <cell r="AI178">
            <v>0</v>
          </cell>
          <cell r="AM178">
            <v>1</v>
          </cell>
          <cell r="AN178">
            <v>1</v>
          </cell>
          <cell r="AO178">
            <v>1</v>
          </cell>
          <cell r="AP178" t="str">
            <v>내선전공</v>
          </cell>
          <cell r="AQ178">
            <v>0.06</v>
          </cell>
          <cell r="BB178" t="str">
            <v>전 7-1</v>
          </cell>
          <cell r="BC178">
            <v>1</v>
          </cell>
        </row>
        <row r="179">
          <cell r="A179">
            <v>69</v>
          </cell>
          <cell r="B179" t="str">
            <v>전선관</v>
          </cell>
          <cell r="C179" t="str">
            <v>HI-PVC 28C</v>
          </cell>
          <cell r="D179">
            <v>1.1000000000000001</v>
          </cell>
          <cell r="E179" t="str">
            <v>m</v>
          </cell>
          <cell r="F179">
            <v>50</v>
          </cell>
          <cell r="G179">
            <v>4632</v>
          </cell>
          <cell r="I179">
            <v>3832</v>
          </cell>
          <cell r="J179">
            <v>624</v>
          </cell>
          <cell r="K179">
            <v>686</v>
          </cell>
          <cell r="M179">
            <v>114</v>
          </cell>
          <cell r="N179" t="str">
            <v>전선관부속자재</v>
          </cell>
          <cell r="O179" t="str">
            <v>전선관의 15%</v>
          </cell>
          <cell r="P179">
            <v>1</v>
          </cell>
          <cell r="Q179" t="str">
            <v>식</v>
          </cell>
          <cell r="W179">
            <v>102</v>
          </cell>
          <cell r="Z179" t="str">
            <v>잡재료비</v>
          </cell>
          <cell r="AA179" t="str">
            <v>배관의 5%</v>
          </cell>
          <cell r="AB179">
            <v>1</v>
          </cell>
          <cell r="AC179" t="str">
            <v>식</v>
          </cell>
          <cell r="AI179">
            <v>34</v>
          </cell>
          <cell r="AM179">
            <v>1</v>
          </cell>
          <cell r="AN179">
            <v>1</v>
          </cell>
          <cell r="AO179">
            <v>1</v>
          </cell>
          <cell r="AP179" t="str">
            <v>내선전공</v>
          </cell>
          <cell r="AQ179">
            <v>0.08</v>
          </cell>
          <cell r="BB179" t="str">
            <v>전 7-1</v>
          </cell>
          <cell r="BC179">
            <v>1</v>
          </cell>
        </row>
        <row r="180">
          <cell r="A180">
            <v>70</v>
          </cell>
          <cell r="B180" t="str">
            <v>전선관</v>
          </cell>
          <cell r="C180" t="str">
            <v>HI-PVC 36C</v>
          </cell>
          <cell r="D180">
            <v>1.1000000000000001</v>
          </cell>
          <cell r="E180" t="str">
            <v>m</v>
          </cell>
          <cell r="F180">
            <v>50</v>
          </cell>
          <cell r="G180">
            <v>5927</v>
          </cell>
          <cell r="I180">
            <v>4791</v>
          </cell>
          <cell r="J180">
            <v>903</v>
          </cell>
          <cell r="K180">
            <v>993</v>
          </cell>
          <cell r="M180">
            <v>143</v>
          </cell>
          <cell r="N180" t="str">
            <v>전선관부속자재</v>
          </cell>
          <cell r="O180" t="str">
            <v>전선관의 15%</v>
          </cell>
          <cell r="P180">
            <v>1</v>
          </cell>
          <cell r="Q180" t="str">
            <v>식</v>
          </cell>
          <cell r="W180">
            <v>148</v>
          </cell>
          <cell r="Z180" t="str">
            <v>잡재료비</v>
          </cell>
          <cell r="AA180" t="str">
            <v>배관의 5%</v>
          </cell>
          <cell r="AB180">
            <v>1</v>
          </cell>
          <cell r="AC180" t="str">
            <v>식</v>
          </cell>
          <cell r="AI180">
            <v>49</v>
          </cell>
          <cell r="AM180">
            <v>1</v>
          </cell>
          <cell r="AN180">
            <v>1</v>
          </cell>
          <cell r="AO180">
            <v>1</v>
          </cell>
          <cell r="AP180" t="str">
            <v>내선전공</v>
          </cell>
          <cell r="AQ180">
            <v>0.1</v>
          </cell>
          <cell r="BB180" t="str">
            <v>전 7-1</v>
          </cell>
          <cell r="BC180">
            <v>1</v>
          </cell>
        </row>
        <row r="181">
          <cell r="B181" t="str">
            <v>전선관</v>
          </cell>
          <cell r="C181" t="str">
            <v>HI-PVC 42C</v>
          </cell>
          <cell r="D181">
            <v>1.1000000000000001</v>
          </cell>
          <cell r="E181" t="str">
            <v>m</v>
          </cell>
          <cell r="F181">
            <v>50</v>
          </cell>
          <cell r="G181">
            <v>6414</v>
          </cell>
          <cell r="I181">
            <v>6228</v>
          </cell>
          <cell r="K181">
            <v>0</v>
          </cell>
          <cell r="M181">
            <v>186</v>
          </cell>
          <cell r="N181" t="str">
            <v>전선관부속자재</v>
          </cell>
          <cell r="O181" t="str">
            <v>전선관의 15%</v>
          </cell>
          <cell r="P181">
            <v>1</v>
          </cell>
          <cell r="Q181" t="str">
            <v>식</v>
          </cell>
          <cell r="W181">
            <v>0</v>
          </cell>
          <cell r="Z181" t="str">
            <v>잡재료비</v>
          </cell>
          <cell r="AA181" t="str">
            <v>배관의 5%</v>
          </cell>
          <cell r="AB181">
            <v>1</v>
          </cell>
          <cell r="AC181" t="str">
            <v>식</v>
          </cell>
          <cell r="AI181">
            <v>0</v>
          </cell>
          <cell r="AM181">
            <v>1</v>
          </cell>
          <cell r="AN181">
            <v>1</v>
          </cell>
          <cell r="AO181">
            <v>1</v>
          </cell>
          <cell r="AP181" t="str">
            <v>내선전공</v>
          </cell>
          <cell r="AQ181">
            <v>0.13</v>
          </cell>
          <cell r="BB181" t="str">
            <v>전 7-1</v>
          </cell>
          <cell r="BC181">
            <v>1</v>
          </cell>
        </row>
        <row r="182">
          <cell r="B182" t="str">
            <v>전선관</v>
          </cell>
          <cell r="C182" t="str">
            <v>HI-PVC 54C</v>
          </cell>
          <cell r="D182">
            <v>1.1000000000000001</v>
          </cell>
          <cell r="E182" t="str">
            <v>m</v>
          </cell>
          <cell r="F182">
            <v>50</v>
          </cell>
          <cell r="G182">
            <v>9376</v>
          </cell>
          <cell r="I182">
            <v>9103</v>
          </cell>
          <cell r="K182">
            <v>0</v>
          </cell>
          <cell r="M182">
            <v>273</v>
          </cell>
          <cell r="N182" t="str">
            <v>전선관부속자재</v>
          </cell>
          <cell r="O182" t="str">
            <v>전선관의 15%</v>
          </cell>
          <cell r="P182">
            <v>1</v>
          </cell>
          <cell r="Q182" t="str">
            <v>식</v>
          </cell>
          <cell r="W182">
            <v>0</v>
          </cell>
          <cell r="Z182" t="str">
            <v>잡재료비</v>
          </cell>
          <cell r="AA182" t="str">
            <v>배관의 5%</v>
          </cell>
          <cell r="AB182">
            <v>1</v>
          </cell>
          <cell r="AC182" t="str">
            <v>식</v>
          </cell>
          <cell r="AI182">
            <v>0</v>
          </cell>
          <cell r="AM182">
            <v>1</v>
          </cell>
          <cell r="AN182">
            <v>1</v>
          </cell>
          <cell r="AO182">
            <v>1</v>
          </cell>
          <cell r="AP182" t="str">
            <v>내선전공</v>
          </cell>
          <cell r="AQ182">
            <v>0.19</v>
          </cell>
          <cell r="BB182" t="str">
            <v>전 7-1</v>
          </cell>
          <cell r="BC182">
            <v>1</v>
          </cell>
        </row>
        <row r="183">
          <cell r="B183" t="str">
            <v>전선관</v>
          </cell>
          <cell r="C183" t="str">
            <v>HI-PVC 70C</v>
          </cell>
          <cell r="D183">
            <v>1.1000000000000001</v>
          </cell>
          <cell r="E183" t="str">
            <v>m</v>
          </cell>
          <cell r="F183">
            <v>50</v>
          </cell>
          <cell r="G183">
            <v>13817</v>
          </cell>
          <cell r="I183">
            <v>13415</v>
          </cell>
          <cell r="K183">
            <v>0</v>
          </cell>
          <cell r="M183">
            <v>402</v>
          </cell>
          <cell r="N183" t="str">
            <v>전선관부속자재</v>
          </cell>
          <cell r="O183" t="str">
            <v>전선관의 15%</v>
          </cell>
          <cell r="P183">
            <v>1</v>
          </cell>
          <cell r="Q183" t="str">
            <v>식</v>
          </cell>
          <cell r="W183">
            <v>0</v>
          </cell>
          <cell r="Z183" t="str">
            <v>잡재료비</v>
          </cell>
          <cell r="AA183" t="str">
            <v>배관의 5%</v>
          </cell>
          <cell r="AB183">
            <v>1</v>
          </cell>
          <cell r="AC183" t="str">
            <v>식</v>
          </cell>
          <cell r="AI183">
            <v>0</v>
          </cell>
          <cell r="AM183">
            <v>1</v>
          </cell>
          <cell r="AN183">
            <v>1</v>
          </cell>
          <cell r="AO183">
            <v>1</v>
          </cell>
          <cell r="AP183" t="str">
            <v>내선전공</v>
          </cell>
          <cell r="AQ183">
            <v>0.28000000000000003</v>
          </cell>
          <cell r="BB183" t="str">
            <v>전 7-1</v>
          </cell>
          <cell r="BC183">
            <v>1</v>
          </cell>
        </row>
        <row r="184">
          <cell r="B184" t="str">
            <v>전선관</v>
          </cell>
          <cell r="C184" t="str">
            <v>HI-PVC 82C</v>
          </cell>
          <cell r="D184">
            <v>1.1000000000000001</v>
          </cell>
          <cell r="E184" t="str">
            <v>m</v>
          </cell>
          <cell r="F184">
            <v>50</v>
          </cell>
          <cell r="G184">
            <v>18258</v>
          </cell>
          <cell r="I184">
            <v>17727</v>
          </cell>
          <cell r="K184">
            <v>0</v>
          </cell>
          <cell r="M184">
            <v>531</v>
          </cell>
          <cell r="N184" t="str">
            <v>전선관부속자재</v>
          </cell>
          <cell r="O184" t="str">
            <v>전선관의 15%</v>
          </cell>
          <cell r="P184">
            <v>1</v>
          </cell>
          <cell r="Q184" t="str">
            <v>식</v>
          </cell>
          <cell r="W184">
            <v>0</v>
          </cell>
          <cell r="Z184" t="str">
            <v>잡재료비</v>
          </cell>
          <cell r="AA184" t="str">
            <v>배관의 5%</v>
          </cell>
          <cell r="AB184">
            <v>1</v>
          </cell>
          <cell r="AC184" t="str">
            <v>식</v>
          </cell>
          <cell r="AI184">
            <v>0</v>
          </cell>
          <cell r="AM184">
            <v>1</v>
          </cell>
          <cell r="AN184">
            <v>1</v>
          </cell>
          <cell r="AO184">
            <v>1</v>
          </cell>
          <cell r="AP184" t="str">
            <v>내선전공</v>
          </cell>
          <cell r="AQ184">
            <v>0.37</v>
          </cell>
          <cell r="BB184" t="str">
            <v>전 7-1</v>
          </cell>
          <cell r="BC184">
            <v>1</v>
          </cell>
        </row>
        <row r="185">
          <cell r="B185" t="str">
            <v>전선관</v>
          </cell>
          <cell r="C185" t="str">
            <v>HI-PVC 104C</v>
          </cell>
          <cell r="D185">
            <v>1.1000000000000001</v>
          </cell>
          <cell r="E185" t="str">
            <v>m</v>
          </cell>
          <cell r="F185">
            <v>50</v>
          </cell>
          <cell r="G185">
            <v>22700</v>
          </cell>
          <cell r="I185">
            <v>22039</v>
          </cell>
          <cell r="K185">
            <v>0</v>
          </cell>
          <cell r="M185">
            <v>661</v>
          </cell>
          <cell r="N185" t="str">
            <v>전선관부속자재</v>
          </cell>
          <cell r="O185" t="str">
            <v>전선관의 15%</v>
          </cell>
          <cell r="P185">
            <v>1</v>
          </cell>
          <cell r="Q185" t="str">
            <v>식</v>
          </cell>
          <cell r="W185">
            <v>0</v>
          </cell>
          <cell r="Z185" t="str">
            <v>잡재료비</v>
          </cell>
          <cell r="AA185" t="str">
            <v>배관의 5%</v>
          </cell>
          <cell r="AB185">
            <v>1</v>
          </cell>
          <cell r="AC185" t="str">
            <v>식</v>
          </cell>
          <cell r="AI185">
            <v>0</v>
          </cell>
          <cell r="AM185">
            <v>1</v>
          </cell>
          <cell r="AN185">
            <v>1</v>
          </cell>
          <cell r="AO185">
            <v>1</v>
          </cell>
          <cell r="AP185" t="str">
            <v>내선전공</v>
          </cell>
          <cell r="AQ185">
            <v>0.46</v>
          </cell>
          <cell r="BB185" t="str">
            <v>전 7-1</v>
          </cell>
          <cell r="BC185">
            <v>1</v>
          </cell>
        </row>
        <row r="186">
          <cell r="B186" t="str">
            <v>전선관</v>
          </cell>
          <cell r="C186" t="str">
            <v>PE 16C</v>
          </cell>
          <cell r="D186">
            <v>1.1000000000000001</v>
          </cell>
          <cell r="E186" t="str">
            <v>m</v>
          </cell>
          <cell r="F186">
            <v>50</v>
          </cell>
          <cell r="G186">
            <v>1726</v>
          </cell>
          <cell r="I186">
            <v>1676</v>
          </cell>
          <cell r="K186">
            <v>0</v>
          </cell>
          <cell r="M186">
            <v>50</v>
          </cell>
          <cell r="N186" t="str">
            <v>전선관부속자재</v>
          </cell>
          <cell r="O186" t="str">
            <v>전선관의 15%</v>
          </cell>
          <cell r="P186">
            <v>1</v>
          </cell>
          <cell r="Q186" t="str">
            <v>식</v>
          </cell>
          <cell r="W186">
            <v>0</v>
          </cell>
          <cell r="Z186" t="str">
            <v>잡재료비</v>
          </cell>
          <cell r="AA186" t="str">
            <v>배관의 5%</v>
          </cell>
          <cell r="AB186">
            <v>1</v>
          </cell>
          <cell r="AC186" t="str">
            <v>식</v>
          </cell>
          <cell r="AI186">
            <v>0</v>
          </cell>
          <cell r="AM186">
            <v>1</v>
          </cell>
          <cell r="AN186">
            <v>0.7</v>
          </cell>
          <cell r="AO186">
            <v>0.7</v>
          </cell>
          <cell r="AP186" t="str">
            <v>내선전공</v>
          </cell>
          <cell r="AQ186">
            <v>0.05</v>
          </cell>
          <cell r="BB186" t="str">
            <v>전 7-1</v>
          </cell>
          <cell r="BC186">
            <v>1</v>
          </cell>
        </row>
        <row r="187">
          <cell r="B187" t="str">
            <v>전선관</v>
          </cell>
          <cell r="C187" t="str">
            <v>PE 22C</v>
          </cell>
          <cell r="D187">
            <v>1.1000000000000001</v>
          </cell>
          <cell r="E187" t="str">
            <v>m</v>
          </cell>
          <cell r="F187">
            <v>50</v>
          </cell>
          <cell r="G187">
            <v>2072</v>
          </cell>
          <cell r="I187">
            <v>2012</v>
          </cell>
          <cell r="K187">
            <v>0</v>
          </cell>
          <cell r="M187">
            <v>60</v>
          </cell>
          <cell r="N187" t="str">
            <v>전선관부속자재</v>
          </cell>
          <cell r="O187" t="str">
            <v>전선관의 15%</v>
          </cell>
          <cell r="P187">
            <v>1</v>
          </cell>
          <cell r="Q187" t="str">
            <v>식</v>
          </cell>
          <cell r="W187">
            <v>0</v>
          </cell>
          <cell r="Z187" t="str">
            <v>잡재료비</v>
          </cell>
          <cell r="AA187" t="str">
            <v>배관의 5%</v>
          </cell>
          <cell r="AB187">
            <v>1</v>
          </cell>
          <cell r="AC187" t="str">
            <v>식</v>
          </cell>
          <cell r="AI187">
            <v>0</v>
          </cell>
          <cell r="AM187">
            <v>1</v>
          </cell>
          <cell r="AN187">
            <v>0.7</v>
          </cell>
          <cell r="AO187">
            <v>0.7</v>
          </cell>
          <cell r="AP187" t="str">
            <v>내선전공</v>
          </cell>
          <cell r="AQ187">
            <v>0.06</v>
          </cell>
          <cell r="BB187" t="str">
            <v>전 7-1</v>
          </cell>
          <cell r="BC187">
            <v>1</v>
          </cell>
        </row>
        <row r="188">
          <cell r="B188" t="str">
            <v>전선관</v>
          </cell>
          <cell r="C188" t="str">
            <v>PE 28C</v>
          </cell>
          <cell r="D188">
            <v>1.1000000000000001</v>
          </cell>
          <cell r="E188" t="str">
            <v>m</v>
          </cell>
          <cell r="F188">
            <v>50</v>
          </cell>
          <cell r="G188">
            <v>2763</v>
          </cell>
          <cell r="I188">
            <v>2683</v>
          </cell>
          <cell r="K188">
            <v>0</v>
          </cell>
          <cell r="M188">
            <v>80</v>
          </cell>
          <cell r="N188" t="str">
            <v>전선관부속자재</v>
          </cell>
          <cell r="O188" t="str">
            <v>전선관의 15%</v>
          </cell>
          <cell r="P188">
            <v>1</v>
          </cell>
          <cell r="Q188" t="str">
            <v>식</v>
          </cell>
          <cell r="W188">
            <v>0</v>
          </cell>
          <cell r="Z188" t="str">
            <v>잡재료비</v>
          </cell>
          <cell r="AA188" t="str">
            <v>배관의 5%</v>
          </cell>
          <cell r="AB188">
            <v>1</v>
          </cell>
          <cell r="AC188" t="str">
            <v>식</v>
          </cell>
          <cell r="AI188">
            <v>0</v>
          </cell>
          <cell r="AM188">
            <v>1</v>
          </cell>
          <cell r="AN188">
            <v>0.7</v>
          </cell>
          <cell r="AO188">
            <v>0.7</v>
          </cell>
          <cell r="AP188" t="str">
            <v>내선전공</v>
          </cell>
          <cell r="AQ188">
            <v>0.08</v>
          </cell>
          <cell r="BB188" t="str">
            <v>전 7-1</v>
          </cell>
          <cell r="BC188">
            <v>1</v>
          </cell>
        </row>
        <row r="189">
          <cell r="B189" t="str">
            <v>전선관</v>
          </cell>
          <cell r="C189" t="str">
            <v>PE 36C</v>
          </cell>
          <cell r="D189">
            <v>1.1000000000000001</v>
          </cell>
          <cell r="E189" t="str">
            <v>m</v>
          </cell>
          <cell r="F189">
            <v>50</v>
          </cell>
          <cell r="G189">
            <v>3453</v>
          </cell>
          <cell r="I189">
            <v>3353</v>
          </cell>
          <cell r="K189">
            <v>0</v>
          </cell>
          <cell r="M189">
            <v>100</v>
          </cell>
          <cell r="N189" t="str">
            <v>전선관부속자재</v>
          </cell>
          <cell r="O189" t="str">
            <v>전선관의 15%</v>
          </cell>
          <cell r="P189">
            <v>1</v>
          </cell>
          <cell r="Q189" t="str">
            <v>식</v>
          </cell>
          <cell r="W189">
            <v>0</v>
          </cell>
          <cell r="Z189" t="str">
            <v>잡재료비</v>
          </cell>
          <cell r="AA189" t="str">
            <v>배관의 5%</v>
          </cell>
          <cell r="AB189">
            <v>1</v>
          </cell>
          <cell r="AC189" t="str">
            <v>식</v>
          </cell>
          <cell r="AI189">
            <v>0</v>
          </cell>
          <cell r="AM189">
            <v>1</v>
          </cell>
          <cell r="AN189">
            <v>0.7</v>
          </cell>
          <cell r="AO189">
            <v>0.7</v>
          </cell>
          <cell r="AP189" t="str">
            <v>내선전공</v>
          </cell>
          <cell r="AQ189">
            <v>0.1</v>
          </cell>
          <cell r="BB189" t="str">
            <v>전 7-1</v>
          </cell>
          <cell r="BC189">
            <v>1</v>
          </cell>
        </row>
        <row r="190">
          <cell r="B190" t="str">
            <v>전선관</v>
          </cell>
          <cell r="C190" t="str">
            <v>PE 42C</v>
          </cell>
          <cell r="D190">
            <v>1.1000000000000001</v>
          </cell>
          <cell r="E190" t="str">
            <v>m</v>
          </cell>
          <cell r="F190">
            <v>50</v>
          </cell>
          <cell r="G190">
            <v>4489</v>
          </cell>
          <cell r="I190">
            <v>4359</v>
          </cell>
          <cell r="K190">
            <v>0</v>
          </cell>
          <cell r="M190">
            <v>130</v>
          </cell>
          <cell r="N190" t="str">
            <v>전선관부속자재</v>
          </cell>
          <cell r="O190" t="str">
            <v>전선관의 15%</v>
          </cell>
          <cell r="P190">
            <v>1</v>
          </cell>
          <cell r="Q190" t="str">
            <v>식</v>
          </cell>
          <cell r="W190">
            <v>0</v>
          </cell>
          <cell r="Z190" t="str">
            <v>잡재료비</v>
          </cell>
          <cell r="AA190" t="str">
            <v>배관의 5%</v>
          </cell>
          <cell r="AB190">
            <v>1</v>
          </cell>
          <cell r="AC190" t="str">
            <v>식</v>
          </cell>
          <cell r="AI190">
            <v>0</v>
          </cell>
          <cell r="AM190">
            <v>1</v>
          </cell>
          <cell r="AN190">
            <v>0.7</v>
          </cell>
          <cell r="AO190">
            <v>0.7</v>
          </cell>
          <cell r="AP190" t="str">
            <v>내선전공</v>
          </cell>
          <cell r="AQ190">
            <v>0.13</v>
          </cell>
          <cell r="BB190" t="str">
            <v>전 7-1</v>
          </cell>
          <cell r="BC190">
            <v>1</v>
          </cell>
        </row>
        <row r="191">
          <cell r="B191" t="str">
            <v>전선관</v>
          </cell>
          <cell r="C191" t="str">
            <v>PE 54C</v>
          </cell>
          <cell r="D191">
            <v>1.1000000000000001</v>
          </cell>
          <cell r="E191" t="str">
            <v>m</v>
          </cell>
          <cell r="F191">
            <v>50</v>
          </cell>
          <cell r="G191">
            <v>6563</v>
          </cell>
          <cell r="I191">
            <v>6372</v>
          </cell>
          <cell r="K191">
            <v>0</v>
          </cell>
          <cell r="M191">
            <v>191</v>
          </cell>
          <cell r="N191" t="str">
            <v>전선관부속자재</v>
          </cell>
          <cell r="O191" t="str">
            <v>전선관의 15%</v>
          </cell>
          <cell r="P191">
            <v>1</v>
          </cell>
          <cell r="Q191" t="str">
            <v>식</v>
          </cell>
          <cell r="W191">
            <v>0</v>
          </cell>
          <cell r="Z191" t="str">
            <v>잡재료비</v>
          </cell>
          <cell r="AA191" t="str">
            <v>배관의 5%</v>
          </cell>
          <cell r="AB191">
            <v>1</v>
          </cell>
          <cell r="AC191" t="str">
            <v>식</v>
          </cell>
          <cell r="AI191">
            <v>0</v>
          </cell>
          <cell r="AM191">
            <v>1</v>
          </cell>
          <cell r="AN191">
            <v>0.7</v>
          </cell>
          <cell r="AO191">
            <v>0.7</v>
          </cell>
          <cell r="AP191" t="str">
            <v>내선전공</v>
          </cell>
          <cell r="AQ191">
            <v>0.19</v>
          </cell>
          <cell r="BB191" t="str">
            <v>전 7-1</v>
          </cell>
          <cell r="BC191">
            <v>1</v>
          </cell>
        </row>
        <row r="192">
          <cell r="B192" t="str">
            <v>전선관</v>
          </cell>
          <cell r="C192" t="str">
            <v>PE 70C</v>
          </cell>
          <cell r="D192">
            <v>1.1000000000000001</v>
          </cell>
          <cell r="E192" t="str">
            <v>m</v>
          </cell>
          <cell r="F192">
            <v>50</v>
          </cell>
          <cell r="G192">
            <v>9671</v>
          </cell>
          <cell r="I192">
            <v>9390</v>
          </cell>
          <cell r="K192">
            <v>0</v>
          </cell>
          <cell r="M192">
            <v>281</v>
          </cell>
          <cell r="N192" t="str">
            <v>전선관부속자재</v>
          </cell>
          <cell r="O192" t="str">
            <v>전선관의 15%</v>
          </cell>
          <cell r="P192">
            <v>1</v>
          </cell>
          <cell r="Q192" t="str">
            <v>식</v>
          </cell>
          <cell r="W192">
            <v>0</v>
          </cell>
          <cell r="Z192" t="str">
            <v>잡재료비</v>
          </cell>
          <cell r="AA192" t="str">
            <v>배관의 5%</v>
          </cell>
          <cell r="AB192">
            <v>1</v>
          </cell>
          <cell r="AC192" t="str">
            <v>식</v>
          </cell>
          <cell r="AI192">
            <v>0</v>
          </cell>
          <cell r="AM192">
            <v>1</v>
          </cell>
          <cell r="AN192">
            <v>0.7</v>
          </cell>
          <cell r="AO192">
            <v>0.7</v>
          </cell>
          <cell r="AP192" t="str">
            <v>내선전공</v>
          </cell>
          <cell r="AQ192">
            <v>0.28000000000000003</v>
          </cell>
          <cell r="BB192" t="str">
            <v>전 7-1</v>
          </cell>
          <cell r="BC192">
            <v>1</v>
          </cell>
        </row>
        <row r="193">
          <cell r="B193" t="str">
            <v>전선관</v>
          </cell>
          <cell r="C193" t="str">
            <v>PE 82C</v>
          </cell>
          <cell r="D193">
            <v>1.1000000000000001</v>
          </cell>
          <cell r="E193" t="str">
            <v>m</v>
          </cell>
          <cell r="F193">
            <v>50</v>
          </cell>
          <cell r="G193">
            <v>12780</v>
          </cell>
          <cell r="I193">
            <v>12408</v>
          </cell>
          <cell r="K193">
            <v>0</v>
          </cell>
          <cell r="M193">
            <v>372</v>
          </cell>
          <cell r="N193" t="str">
            <v>전선관부속자재</v>
          </cell>
          <cell r="O193" t="str">
            <v>전선관의 15%</v>
          </cell>
          <cell r="P193">
            <v>1</v>
          </cell>
          <cell r="Q193" t="str">
            <v>식</v>
          </cell>
          <cell r="W193">
            <v>0</v>
          </cell>
          <cell r="Z193" t="str">
            <v>잡재료비</v>
          </cell>
          <cell r="AA193" t="str">
            <v>배관의 5%</v>
          </cell>
          <cell r="AB193">
            <v>1</v>
          </cell>
          <cell r="AC193" t="str">
            <v>식</v>
          </cell>
          <cell r="AI193">
            <v>0</v>
          </cell>
          <cell r="AM193">
            <v>1</v>
          </cell>
          <cell r="AN193">
            <v>0.7</v>
          </cell>
          <cell r="AO193">
            <v>0.7</v>
          </cell>
          <cell r="AP193" t="str">
            <v>내선전공</v>
          </cell>
          <cell r="AQ193">
            <v>0.37</v>
          </cell>
          <cell r="BB193" t="str">
            <v>전 7-1</v>
          </cell>
          <cell r="BC193">
            <v>1</v>
          </cell>
        </row>
        <row r="194">
          <cell r="B194" t="str">
            <v>전선관</v>
          </cell>
          <cell r="C194" t="str">
            <v>PE 104C</v>
          </cell>
          <cell r="D194">
            <v>1.1000000000000001</v>
          </cell>
          <cell r="E194" t="str">
            <v>m</v>
          </cell>
          <cell r="F194">
            <v>50</v>
          </cell>
          <cell r="G194">
            <v>15889</v>
          </cell>
          <cell r="I194">
            <v>15427</v>
          </cell>
          <cell r="K194">
            <v>0</v>
          </cell>
          <cell r="M194">
            <v>462</v>
          </cell>
          <cell r="N194" t="str">
            <v>전선관부속자재</v>
          </cell>
          <cell r="O194" t="str">
            <v>전선관의 15%</v>
          </cell>
          <cell r="P194">
            <v>1</v>
          </cell>
          <cell r="Q194" t="str">
            <v>식</v>
          </cell>
          <cell r="W194">
            <v>0</v>
          </cell>
          <cell r="Z194" t="str">
            <v>잡재료비</v>
          </cell>
          <cell r="AA194" t="str">
            <v>배관의 5%</v>
          </cell>
          <cell r="AB194">
            <v>1</v>
          </cell>
          <cell r="AC194" t="str">
            <v>식</v>
          </cell>
          <cell r="AI194">
            <v>0</v>
          </cell>
          <cell r="AM194">
            <v>1</v>
          </cell>
          <cell r="AN194">
            <v>0.7</v>
          </cell>
          <cell r="AO194">
            <v>0.7</v>
          </cell>
          <cell r="AP194" t="str">
            <v>내선전공</v>
          </cell>
          <cell r="AQ194">
            <v>0.46</v>
          </cell>
          <cell r="BB194" t="str">
            <v>전 7-1</v>
          </cell>
          <cell r="BC194">
            <v>1</v>
          </cell>
        </row>
        <row r="195">
          <cell r="B195" t="str">
            <v>전선관</v>
          </cell>
          <cell r="C195" t="str">
            <v>PE 104C</v>
          </cell>
          <cell r="D195">
            <v>1.1000000000000001</v>
          </cell>
          <cell r="E195" t="str">
            <v>m</v>
          </cell>
          <cell r="F195">
            <v>50</v>
          </cell>
          <cell r="G195">
            <v>15889</v>
          </cell>
          <cell r="I195">
            <v>15427</v>
          </cell>
          <cell r="K195">
            <v>0</v>
          </cell>
          <cell r="M195">
            <v>462</v>
          </cell>
          <cell r="N195" t="str">
            <v>전선관부속자재</v>
          </cell>
          <cell r="O195" t="str">
            <v>전선관의 15%</v>
          </cell>
          <cell r="P195">
            <v>1</v>
          </cell>
          <cell r="Q195" t="str">
            <v>식</v>
          </cell>
          <cell r="W195">
            <v>0</v>
          </cell>
          <cell r="Z195" t="str">
            <v>잡재료비</v>
          </cell>
          <cell r="AA195" t="str">
            <v>배관의 5%</v>
          </cell>
          <cell r="AB195">
            <v>1</v>
          </cell>
          <cell r="AC195" t="str">
            <v>식</v>
          </cell>
          <cell r="AI195">
            <v>0</v>
          </cell>
          <cell r="AM195">
            <v>1</v>
          </cell>
          <cell r="AN195">
            <v>0.7</v>
          </cell>
          <cell r="AO195">
            <v>0.7</v>
          </cell>
          <cell r="AP195" t="str">
            <v>내선전공</v>
          </cell>
          <cell r="AQ195">
            <v>0.46</v>
          </cell>
          <cell r="BB195" t="str">
            <v>전 7-1</v>
          </cell>
          <cell r="BC195">
            <v>1</v>
          </cell>
        </row>
        <row r="196">
          <cell r="A196">
            <v>71</v>
          </cell>
          <cell r="B196" t="str">
            <v>전선관</v>
          </cell>
          <cell r="C196" t="str">
            <v>파형관 30φ</v>
          </cell>
          <cell r="D196">
            <v>1.03</v>
          </cell>
          <cell r="E196" t="str">
            <v>m</v>
          </cell>
          <cell r="F196">
            <v>50</v>
          </cell>
          <cell r="G196">
            <v>3508</v>
          </cell>
          <cell r="I196">
            <v>3097</v>
          </cell>
          <cell r="J196">
            <v>310</v>
          </cell>
          <cell r="K196">
            <v>319</v>
          </cell>
          <cell r="M196">
            <v>92</v>
          </cell>
          <cell r="N196" t="str">
            <v>전선관부속자재</v>
          </cell>
          <cell r="O196" t="str">
            <v>전선관의 15%</v>
          </cell>
          <cell r="P196">
            <v>1</v>
          </cell>
          <cell r="Q196" t="str">
            <v>식</v>
          </cell>
          <cell r="W196">
            <v>47</v>
          </cell>
          <cell r="Z196" t="str">
            <v>잡재료비</v>
          </cell>
          <cell r="AA196" t="str">
            <v>배관의 5%</v>
          </cell>
          <cell r="AB196">
            <v>1</v>
          </cell>
          <cell r="AC196" t="str">
            <v>식</v>
          </cell>
          <cell r="AI196">
            <v>15</v>
          </cell>
          <cell r="AM196">
            <v>2</v>
          </cell>
          <cell r="AN196">
            <v>1</v>
          </cell>
          <cell r="AO196">
            <v>1</v>
          </cell>
          <cell r="AP196" t="str">
            <v>배전전공</v>
          </cell>
          <cell r="AQ196">
            <v>1.2E-2</v>
          </cell>
          <cell r="AR196" t="str">
            <v>보통인부</v>
          </cell>
          <cell r="AS196">
            <v>2.9000000000000001E-2</v>
          </cell>
          <cell r="BB196" t="str">
            <v>전 5-37-1</v>
          </cell>
          <cell r="BC196">
            <v>1</v>
          </cell>
        </row>
        <row r="197">
          <cell r="A197">
            <v>72</v>
          </cell>
          <cell r="B197" t="str">
            <v>전선관</v>
          </cell>
          <cell r="C197" t="str">
            <v>파형관 40φ</v>
          </cell>
          <cell r="D197">
            <v>1.03</v>
          </cell>
          <cell r="E197" t="str">
            <v>m</v>
          </cell>
          <cell r="F197">
            <v>50</v>
          </cell>
          <cell r="G197">
            <v>3704</v>
          </cell>
          <cell r="I197">
            <v>3097</v>
          </cell>
          <cell r="J197">
            <v>500</v>
          </cell>
          <cell r="K197">
            <v>515</v>
          </cell>
          <cell r="M197">
            <v>92</v>
          </cell>
          <cell r="N197" t="str">
            <v>전선관부속자재</v>
          </cell>
          <cell r="O197" t="str">
            <v>전선관의 15%</v>
          </cell>
          <cell r="P197">
            <v>1</v>
          </cell>
          <cell r="Q197" t="str">
            <v>식</v>
          </cell>
          <cell r="W197">
            <v>77</v>
          </cell>
          <cell r="Z197" t="str">
            <v>잡재료비</v>
          </cell>
          <cell r="AA197" t="str">
            <v>배관의 5%</v>
          </cell>
          <cell r="AB197">
            <v>1</v>
          </cell>
          <cell r="AC197" t="str">
            <v>식</v>
          </cell>
          <cell r="AI197">
            <v>25</v>
          </cell>
          <cell r="AM197">
            <v>2</v>
          </cell>
          <cell r="AN197">
            <v>1</v>
          </cell>
          <cell r="AO197">
            <v>1</v>
          </cell>
          <cell r="AP197" t="str">
            <v>배전전공</v>
          </cell>
          <cell r="AQ197">
            <v>1.2E-2</v>
          </cell>
          <cell r="AR197" t="str">
            <v>보통인부</v>
          </cell>
          <cell r="AS197">
            <v>2.9000000000000001E-2</v>
          </cell>
          <cell r="BB197" t="str">
            <v>전 5-37-1</v>
          </cell>
          <cell r="BC197">
            <v>1</v>
          </cell>
        </row>
        <row r="198">
          <cell r="A198">
            <v>73</v>
          </cell>
          <cell r="B198" t="str">
            <v>전선관</v>
          </cell>
          <cell r="C198" t="str">
            <v>파형관 50φ</v>
          </cell>
          <cell r="D198">
            <v>1.03</v>
          </cell>
          <cell r="E198" t="str">
            <v>m</v>
          </cell>
          <cell r="F198">
            <v>50</v>
          </cell>
          <cell r="G198">
            <v>3848</v>
          </cell>
          <cell r="I198">
            <v>3097</v>
          </cell>
          <cell r="J198">
            <v>640</v>
          </cell>
          <cell r="K198">
            <v>659</v>
          </cell>
          <cell r="M198">
            <v>92</v>
          </cell>
          <cell r="N198" t="str">
            <v>전선관부속자재</v>
          </cell>
          <cell r="O198" t="str">
            <v>전선관의 15%</v>
          </cell>
          <cell r="P198">
            <v>1</v>
          </cell>
          <cell r="Q198" t="str">
            <v>식</v>
          </cell>
          <cell r="W198">
            <v>98</v>
          </cell>
          <cell r="Z198" t="str">
            <v>잡재료비</v>
          </cell>
          <cell r="AA198" t="str">
            <v>배관의 5%</v>
          </cell>
          <cell r="AB198">
            <v>1</v>
          </cell>
          <cell r="AC198" t="str">
            <v>식</v>
          </cell>
          <cell r="AI198">
            <v>32</v>
          </cell>
          <cell r="AM198">
            <v>2</v>
          </cell>
          <cell r="AN198">
            <v>1</v>
          </cell>
          <cell r="AO198">
            <v>1</v>
          </cell>
          <cell r="AP198" t="str">
            <v>배전전공</v>
          </cell>
          <cell r="AQ198">
            <v>1.2E-2</v>
          </cell>
          <cell r="AR198" t="str">
            <v>보통인부</v>
          </cell>
          <cell r="AS198">
            <v>2.9000000000000001E-2</v>
          </cell>
          <cell r="BB198" t="str">
            <v>전 5-37-1</v>
          </cell>
          <cell r="BC198">
            <v>1</v>
          </cell>
        </row>
        <row r="199">
          <cell r="A199">
            <v>74</v>
          </cell>
          <cell r="B199" t="str">
            <v>전선관</v>
          </cell>
          <cell r="C199" t="str">
            <v>파형관 65φ</v>
          </cell>
          <cell r="D199">
            <v>1.03</v>
          </cell>
          <cell r="E199" t="str">
            <v>m</v>
          </cell>
          <cell r="F199">
            <v>50</v>
          </cell>
          <cell r="G199">
            <v>4943</v>
          </cell>
          <cell r="I199">
            <v>3830</v>
          </cell>
          <cell r="J199">
            <v>970</v>
          </cell>
          <cell r="K199">
            <v>999</v>
          </cell>
          <cell r="M199">
            <v>114</v>
          </cell>
          <cell r="N199" t="str">
            <v>전선관부속자재</v>
          </cell>
          <cell r="O199" t="str">
            <v>전선관의 15%</v>
          </cell>
          <cell r="P199">
            <v>1</v>
          </cell>
          <cell r="Q199" t="str">
            <v>식</v>
          </cell>
          <cell r="W199">
            <v>149</v>
          </cell>
          <cell r="Z199" t="str">
            <v>잡재료비</v>
          </cell>
          <cell r="AA199" t="str">
            <v>배관의 5%</v>
          </cell>
          <cell r="AB199">
            <v>1</v>
          </cell>
          <cell r="AC199" t="str">
            <v>식</v>
          </cell>
          <cell r="AI199">
            <v>49</v>
          </cell>
          <cell r="AM199">
            <v>2</v>
          </cell>
          <cell r="AN199">
            <v>1</v>
          </cell>
          <cell r="AO199">
            <v>1</v>
          </cell>
          <cell r="AP199" t="str">
            <v>배전전공</v>
          </cell>
          <cell r="AQ199">
            <v>1.4999999999999999E-2</v>
          </cell>
          <cell r="AR199" t="str">
            <v>보통인부</v>
          </cell>
          <cell r="AS199">
            <v>3.5000000000000003E-2</v>
          </cell>
          <cell r="BB199" t="str">
            <v>전 5-37-1</v>
          </cell>
          <cell r="BC199">
            <v>1</v>
          </cell>
        </row>
        <row r="200">
          <cell r="A200">
            <v>75</v>
          </cell>
          <cell r="B200" t="str">
            <v>전선관</v>
          </cell>
          <cell r="C200" t="str">
            <v>파형관 80φ</v>
          </cell>
          <cell r="D200">
            <v>1.03</v>
          </cell>
          <cell r="E200" t="str">
            <v>m</v>
          </cell>
          <cell r="F200">
            <v>50</v>
          </cell>
          <cell r="G200">
            <v>5283</v>
          </cell>
          <cell r="I200">
            <v>3830</v>
          </cell>
          <cell r="J200">
            <v>1300</v>
          </cell>
          <cell r="K200">
            <v>1339</v>
          </cell>
          <cell r="M200">
            <v>114</v>
          </cell>
          <cell r="N200" t="str">
            <v>전선관부속자재</v>
          </cell>
          <cell r="O200" t="str">
            <v>전선관의 15%</v>
          </cell>
          <cell r="P200">
            <v>1</v>
          </cell>
          <cell r="Q200" t="str">
            <v>식</v>
          </cell>
          <cell r="W200">
            <v>200</v>
          </cell>
          <cell r="Z200" t="str">
            <v>잡재료비</v>
          </cell>
          <cell r="AA200" t="str">
            <v>배관의 5%</v>
          </cell>
          <cell r="AB200">
            <v>1</v>
          </cell>
          <cell r="AC200" t="str">
            <v>식</v>
          </cell>
          <cell r="AI200">
            <v>66</v>
          </cell>
          <cell r="AM200">
            <v>2</v>
          </cell>
          <cell r="AN200">
            <v>1</v>
          </cell>
          <cell r="AO200">
            <v>1</v>
          </cell>
          <cell r="AP200" t="str">
            <v>배전전공</v>
          </cell>
          <cell r="AQ200">
            <v>1.4999999999999999E-2</v>
          </cell>
          <cell r="AR200" t="str">
            <v>보통인부</v>
          </cell>
          <cell r="AS200">
            <v>3.5000000000000003E-2</v>
          </cell>
          <cell r="BB200" t="str">
            <v>전 5-37-1</v>
          </cell>
          <cell r="BC200">
            <v>1</v>
          </cell>
        </row>
        <row r="201">
          <cell r="A201">
            <v>76</v>
          </cell>
          <cell r="B201" t="str">
            <v>전선관</v>
          </cell>
          <cell r="C201" t="str">
            <v>파형관 100φ</v>
          </cell>
          <cell r="D201">
            <v>1.03</v>
          </cell>
          <cell r="E201" t="str">
            <v>m</v>
          </cell>
          <cell r="F201">
            <v>50</v>
          </cell>
          <cell r="G201">
            <v>6904</v>
          </cell>
          <cell r="I201">
            <v>5103</v>
          </cell>
          <cell r="J201">
            <v>1600</v>
          </cell>
          <cell r="K201">
            <v>1648</v>
          </cell>
          <cell r="M201">
            <v>153</v>
          </cell>
          <cell r="N201" t="str">
            <v>전선관부속자재</v>
          </cell>
          <cell r="O201" t="str">
            <v>전선관의 15%</v>
          </cell>
          <cell r="P201">
            <v>1</v>
          </cell>
          <cell r="Q201" t="str">
            <v>식</v>
          </cell>
          <cell r="W201">
            <v>247</v>
          </cell>
          <cell r="Z201" t="str">
            <v>잡재료비</v>
          </cell>
          <cell r="AA201" t="str">
            <v>배관의 5%</v>
          </cell>
          <cell r="AB201">
            <v>1</v>
          </cell>
          <cell r="AC201" t="str">
            <v>식</v>
          </cell>
          <cell r="AI201">
            <v>82</v>
          </cell>
          <cell r="AM201">
            <v>2</v>
          </cell>
          <cell r="AN201">
            <v>1</v>
          </cell>
          <cell r="AO201">
            <v>1</v>
          </cell>
          <cell r="AP201" t="str">
            <v>배전전공</v>
          </cell>
          <cell r="AQ201">
            <v>1.7999999999999999E-2</v>
          </cell>
          <cell r="AR201" t="str">
            <v>보통인부</v>
          </cell>
          <cell r="AS201">
            <v>5.7000000000000002E-2</v>
          </cell>
          <cell r="BB201" t="str">
            <v>전 5-37-1</v>
          </cell>
          <cell r="BC201">
            <v>1</v>
          </cell>
        </row>
        <row r="202">
          <cell r="A202">
            <v>77</v>
          </cell>
          <cell r="B202" t="str">
            <v>전선관</v>
          </cell>
          <cell r="C202" t="str">
            <v>파형관 125φ</v>
          </cell>
          <cell r="D202">
            <v>1.03</v>
          </cell>
          <cell r="E202" t="str">
            <v>m</v>
          </cell>
          <cell r="F202">
            <v>50</v>
          </cell>
          <cell r="G202">
            <v>9840</v>
          </cell>
          <cell r="I202">
            <v>7014</v>
          </cell>
          <cell r="J202">
            <v>2540</v>
          </cell>
          <cell r="K202">
            <v>2616</v>
          </cell>
          <cell r="M202">
            <v>210</v>
          </cell>
          <cell r="N202" t="str">
            <v>전선관부속자재</v>
          </cell>
          <cell r="O202" t="str">
            <v>전선관의 15%</v>
          </cell>
          <cell r="P202">
            <v>1</v>
          </cell>
          <cell r="Q202" t="str">
            <v>식</v>
          </cell>
          <cell r="W202">
            <v>392</v>
          </cell>
          <cell r="Z202" t="str">
            <v>잡재료비</v>
          </cell>
          <cell r="AA202" t="str">
            <v>배관의 5%</v>
          </cell>
          <cell r="AB202">
            <v>1</v>
          </cell>
          <cell r="AC202" t="str">
            <v>식</v>
          </cell>
          <cell r="AI202">
            <v>130</v>
          </cell>
          <cell r="AM202">
            <v>2</v>
          </cell>
          <cell r="AN202">
            <v>1</v>
          </cell>
          <cell r="AO202">
            <v>1</v>
          </cell>
          <cell r="AP202" t="str">
            <v>배전전공</v>
          </cell>
          <cell r="AQ202">
            <v>2.5000000000000001E-2</v>
          </cell>
          <cell r="AR202" t="str">
            <v>보통인부</v>
          </cell>
          <cell r="AS202">
            <v>7.6999999999999999E-2</v>
          </cell>
          <cell r="BB202" t="str">
            <v>전 5-37-1</v>
          </cell>
          <cell r="BC202">
            <v>1</v>
          </cell>
        </row>
        <row r="203">
          <cell r="B203" t="str">
            <v>전선관</v>
          </cell>
          <cell r="C203" t="str">
            <v>파형관 150φ</v>
          </cell>
          <cell r="D203">
            <v>1.03</v>
          </cell>
          <cell r="E203" t="str">
            <v>m</v>
          </cell>
          <cell r="F203">
            <v>50</v>
          </cell>
          <cell r="G203">
            <v>8829</v>
          </cell>
          <cell r="I203">
            <v>8572</v>
          </cell>
          <cell r="K203">
            <v>0</v>
          </cell>
          <cell r="M203">
            <v>257</v>
          </cell>
          <cell r="N203" t="str">
            <v>전선관부속자재</v>
          </cell>
          <cell r="O203" t="str">
            <v>전선관의 15%</v>
          </cell>
          <cell r="P203">
            <v>1</v>
          </cell>
          <cell r="Q203" t="str">
            <v>식</v>
          </cell>
          <cell r="W203">
            <v>0</v>
          </cell>
          <cell r="Z203" t="str">
            <v>잡재료비</v>
          </cell>
          <cell r="AA203" t="str">
            <v>배관의 5%</v>
          </cell>
          <cell r="AB203">
            <v>1</v>
          </cell>
          <cell r="AC203" t="str">
            <v>식</v>
          </cell>
          <cell r="AI203">
            <v>0</v>
          </cell>
          <cell r="AM203">
            <v>2</v>
          </cell>
          <cell r="AN203">
            <v>1</v>
          </cell>
          <cell r="AO203">
            <v>1</v>
          </cell>
          <cell r="AP203" t="str">
            <v>배전전공</v>
          </cell>
          <cell r="AQ203">
            <v>0.03</v>
          </cell>
          <cell r="AR203" t="str">
            <v>보통인부</v>
          </cell>
          <cell r="AS203">
            <v>9.7000000000000003E-2</v>
          </cell>
          <cell r="BB203" t="str">
            <v>전 5-37-1</v>
          </cell>
          <cell r="BC203">
            <v>1</v>
          </cell>
        </row>
        <row r="204">
          <cell r="B204" t="str">
            <v>전선관</v>
          </cell>
          <cell r="C204" t="str">
            <v>파형관 200φ</v>
          </cell>
          <cell r="D204">
            <v>1.03</v>
          </cell>
          <cell r="E204" t="str">
            <v>m</v>
          </cell>
          <cell r="F204">
            <v>50</v>
          </cell>
          <cell r="G204">
            <v>11942</v>
          </cell>
          <cell r="I204">
            <v>11595</v>
          </cell>
          <cell r="K204">
            <v>0</v>
          </cell>
          <cell r="M204">
            <v>347</v>
          </cell>
          <cell r="N204" t="str">
            <v>전선관부속자재</v>
          </cell>
          <cell r="O204" t="str">
            <v>전선관의 15%</v>
          </cell>
          <cell r="P204">
            <v>1</v>
          </cell>
          <cell r="Q204" t="str">
            <v>식</v>
          </cell>
          <cell r="W204">
            <v>0</v>
          </cell>
          <cell r="Z204" t="str">
            <v>잡재료비</v>
          </cell>
          <cell r="AA204" t="str">
            <v>배관의 5%</v>
          </cell>
          <cell r="AB204">
            <v>1</v>
          </cell>
          <cell r="AC204" t="str">
            <v>식</v>
          </cell>
          <cell r="AI204">
            <v>0</v>
          </cell>
          <cell r="AM204">
            <v>2</v>
          </cell>
          <cell r="AN204">
            <v>1</v>
          </cell>
          <cell r="AO204">
            <v>1</v>
          </cell>
          <cell r="AP204" t="str">
            <v>배전전공</v>
          </cell>
          <cell r="AQ204">
            <v>4.1000000000000002E-2</v>
          </cell>
          <cell r="AR204" t="str">
            <v>보통인부</v>
          </cell>
          <cell r="AS204">
            <v>0.129</v>
          </cell>
          <cell r="BB204" t="str">
            <v>전 5-37-1</v>
          </cell>
          <cell r="BC204">
            <v>1</v>
          </cell>
        </row>
        <row r="205">
          <cell r="A205">
            <v>78</v>
          </cell>
          <cell r="B205" t="str">
            <v>압착단자</v>
          </cell>
          <cell r="C205" t="str">
            <v xml:space="preserve"> 14㎟</v>
          </cell>
          <cell r="D205">
            <v>1</v>
          </cell>
          <cell r="E205" t="str">
            <v>EA</v>
          </cell>
          <cell r="F205">
            <v>50</v>
          </cell>
          <cell r="G205">
            <v>4819</v>
          </cell>
          <cell r="I205">
            <v>4613</v>
          </cell>
          <cell r="J205">
            <v>68</v>
          </cell>
          <cell r="K205">
            <v>68</v>
          </cell>
          <cell r="M205">
            <v>138</v>
          </cell>
          <cell r="AM205">
            <v>1</v>
          </cell>
          <cell r="AN205">
            <v>0.3</v>
          </cell>
          <cell r="AO205">
            <v>0.3</v>
          </cell>
          <cell r="AP205" t="str">
            <v>저압케이블공</v>
          </cell>
          <cell r="AQ205">
            <v>0.26</v>
          </cell>
          <cell r="BB205" t="str">
            <v>전 5-40</v>
          </cell>
          <cell r="BC205">
            <v>1</v>
          </cell>
        </row>
        <row r="206">
          <cell r="A206">
            <v>79</v>
          </cell>
          <cell r="B206" t="str">
            <v>압착단자</v>
          </cell>
          <cell r="C206" t="str">
            <v xml:space="preserve"> 22㎟</v>
          </cell>
          <cell r="D206">
            <v>1</v>
          </cell>
          <cell r="E206" t="str">
            <v>EA</v>
          </cell>
          <cell r="F206">
            <v>50</v>
          </cell>
          <cell r="G206">
            <v>5965</v>
          </cell>
          <cell r="I206">
            <v>5678</v>
          </cell>
          <cell r="J206">
            <v>117</v>
          </cell>
          <cell r="K206">
            <v>117</v>
          </cell>
          <cell r="M206">
            <v>170</v>
          </cell>
          <cell r="AM206">
            <v>1</v>
          </cell>
          <cell r="AN206">
            <v>0.3</v>
          </cell>
          <cell r="AO206">
            <v>0.3</v>
          </cell>
          <cell r="AP206" t="str">
            <v>저압케이블공</v>
          </cell>
          <cell r="AQ206">
            <v>0.32</v>
          </cell>
          <cell r="BB206" t="str">
            <v>전 5-40</v>
          </cell>
          <cell r="BC206">
            <v>1</v>
          </cell>
        </row>
        <row r="207">
          <cell r="A207">
            <v>80</v>
          </cell>
          <cell r="B207" t="str">
            <v>압착단자</v>
          </cell>
          <cell r="C207" t="str">
            <v xml:space="preserve"> 38㎟</v>
          </cell>
          <cell r="D207">
            <v>1</v>
          </cell>
          <cell r="E207" t="str">
            <v>EA</v>
          </cell>
          <cell r="F207">
            <v>50</v>
          </cell>
          <cell r="G207">
            <v>7087</v>
          </cell>
          <cell r="I207">
            <v>6742</v>
          </cell>
          <cell r="J207">
            <v>143</v>
          </cell>
          <cell r="K207">
            <v>143</v>
          </cell>
          <cell r="M207">
            <v>202</v>
          </cell>
          <cell r="AM207">
            <v>1</v>
          </cell>
          <cell r="AN207">
            <v>0.3</v>
          </cell>
          <cell r="AO207">
            <v>0.3</v>
          </cell>
          <cell r="AP207" t="str">
            <v>저압케이블공</v>
          </cell>
          <cell r="AQ207">
            <v>0.38</v>
          </cell>
          <cell r="BB207" t="str">
            <v>전 5-40</v>
          </cell>
          <cell r="BC207">
            <v>1</v>
          </cell>
        </row>
        <row r="208">
          <cell r="A208">
            <v>81</v>
          </cell>
          <cell r="B208" t="str">
            <v>압착단자</v>
          </cell>
          <cell r="C208" t="str">
            <v xml:space="preserve"> 60㎟</v>
          </cell>
          <cell r="D208">
            <v>1</v>
          </cell>
          <cell r="E208" t="str">
            <v>EA</v>
          </cell>
          <cell r="F208">
            <v>50</v>
          </cell>
          <cell r="G208">
            <v>8756</v>
          </cell>
          <cell r="I208">
            <v>8162</v>
          </cell>
          <cell r="J208">
            <v>350</v>
          </cell>
          <cell r="K208">
            <v>350</v>
          </cell>
          <cell r="M208">
            <v>244</v>
          </cell>
          <cell r="AM208">
            <v>1</v>
          </cell>
          <cell r="AN208">
            <v>0.3</v>
          </cell>
          <cell r="AO208">
            <v>0.3</v>
          </cell>
          <cell r="AP208" t="str">
            <v>저압케이블공</v>
          </cell>
          <cell r="AQ208">
            <v>0.46</v>
          </cell>
          <cell r="BB208" t="str">
            <v>전 5-40</v>
          </cell>
          <cell r="BC208">
            <v>1</v>
          </cell>
        </row>
        <row r="209">
          <cell r="B209" t="str">
            <v>압착단자</v>
          </cell>
          <cell r="C209" t="str">
            <v xml:space="preserve"> 80㎟</v>
          </cell>
          <cell r="D209">
            <v>1</v>
          </cell>
          <cell r="E209" t="str">
            <v>EA</v>
          </cell>
          <cell r="F209">
            <v>50</v>
          </cell>
          <cell r="G209">
            <v>8954</v>
          </cell>
          <cell r="I209">
            <v>8694</v>
          </cell>
          <cell r="K209">
            <v>0</v>
          </cell>
          <cell r="M209">
            <v>260</v>
          </cell>
          <cell r="AM209">
            <v>1</v>
          </cell>
          <cell r="AN209">
            <v>0.3</v>
          </cell>
          <cell r="AO209">
            <v>0.3</v>
          </cell>
          <cell r="AP209" t="str">
            <v>저압케이블공</v>
          </cell>
          <cell r="AQ209">
            <v>0.49</v>
          </cell>
          <cell r="BB209" t="str">
            <v>전 5-40</v>
          </cell>
          <cell r="BC209">
            <v>1</v>
          </cell>
        </row>
        <row r="210">
          <cell r="A210">
            <v>82</v>
          </cell>
          <cell r="B210" t="str">
            <v>압착단자</v>
          </cell>
          <cell r="C210" t="str">
            <v xml:space="preserve"> 100㎟</v>
          </cell>
          <cell r="D210">
            <v>1</v>
          </cell>
          <cell r="E210" t="str">
            <v>EA</v>
          </cell>
          <cell r="F210">
            <v>50</v>
          </cell>
          <cell r="G210">
            <v>10141</v>
          </cell>
          <cell r="I210">
            <v>9404</v>
          </cell>
          <cell r="J210">
            <v>455</v>
          </cell>
          <cell r="K210">
            <v>455</v>
          </cell>
          <cell r="M210">
            <v>282</v>
          </cell>
          <cell r="AM210">
            <v>1</v>
          </cell>
          <cell r="AN210">
            <v>0.3</v>
          </cell>
          <cell r="AO210">
            <v>0.3</v>
          </cell>
          <cell r="AP210" t="str">
            <v>저압케이블공</v>
          </cell>
          <cell r="AQ210">
            <v>0.53</v>
          </cell>
          <cell r="BB210" t="str">
            <v>전 5-40</v>
          </cell>
          <cell r="BC210">
            <v>1</v>
          </cell>
        </row>
        <row r="211">
          <cell r="A211">
            <v>83</v>
          </cell>
          <cell r="B211" t="str">
            <v>압착단자</v>
          </cell>
          <cell r="C211" t="str">
            <v xml:space="preserve"> 150㎟</v>
          </cell>
          <cell r="D211">
            <v>1</v>
          </cell>
          <cell r="E211" t="str">
            <v>EA</v>
          </cell>
          <cell r="F211">
            <v>50</v>
          </cell>
          <cell r="G211">
            <v>12776</v>
          </cell>
          <cell r="I211">
            <v>11710</v>
          </cell>
          <cell r="J211">
            <v>715</v>
          </cell>
          <cell r="K211">
            <v>715</v>
          </cell>
          <cell r="M211">
            <v>351</v>
          </cell>
          <cell r="AM211">
            <v>1</v>
          </cell>
          <cell r="AN211">
            <v>0.3</v>
          </cell>
          <cell r="AO211">
            <v>0.3</v>
          </cell>
          <cell r="AP211" t="str">
            <v>저압케이블공</v>
          </cell>
          <cell r="AQ211">
            <v>0.66</v>
          </cell>
          <cell r="BB211" t="str">
            <v>전 5-40</v>
          </cell>
          <cell r="BC211">
            <v>1</v>
          </cell>
        </row>
        <row r="212">
          <cell r="A212">
            <v>84</v>
          </cell>
          <cell r="B212" t="str">
            <v>압착단자</v>
          </cell>
          <cell r="C212" t="str">
            <v xml:space="preserve"> 200㎟</v>
          </cell>
          <cell r="D212">
            <v>1</v>
          </cell>
          <cell r="E212" t="str">
            <v>EA</v>
          </cell>
          <cell r="F212">
            <v>50</v>
          </cell>
          <cell r="G212">
            <v>14237</v>
          </cell>
          <cell r="I212">
            <v>12775</v>
          </cell>
          <cell r="J212">
            <v>1079</v>
          </cell>
          <cell r="K212">
            <v>1079</v>
          </cell>
          <cell r="M212">
            <v>383</v>
          </cell>
          <cell r="AM212">
            <v>1</v>
          </cell>
          <cell r="AN212">
            <v>0.3</v>
          </cell>
          <cell r="AO212">
            <v>0.3</v>
          </cell>
          <cell r="AP212" t="str">
            <v>저압케이블공</v>
          </cell>
          <cell r="AQ212">
            <v>0.72</v>
          </cell>
          <cell r="BB212" t="str">
            <v>전 5-40</v>
          </cell>
          <cell r="BC212">
            <v>1</v>
          </cell>
        </row>
        <row r="213">
          <cell r="A213">
            <v>85</v>
          </cell>
          <cell r="B213" t="str">
            <v>압착단자</v>
          </cell>
          <cell r="C213" t="str">
            <v xml:space="preserve"> 250㎟</v>
          </cell>
          <cell r="D213">
            <v>1</v>
          </cell>
          <cell r="E213" t="str">
            <v>EA</v>
          </cell>
          <cell r="F213">
            <v>50</v>
          </cell>
          <cell r="G213">
            <v>16038</v>
          </cell>
          <cell r="I213">
            <v>14372</v>
          </cell>
          <cell r="J213">
            <v>1235</v>
          </cell>
          <cell r="K213">
            <v>1235</v>
          </cell>
          <cell r="M213">
            <v>431</v>
          </cell>
          <cell r="AM213">
            <v>1</v>
          </cell>
          <cell r="AN213">
            <v>0.3</v>
          </cell>
          <cell r="AO213">
            <v>0.3</v>
          </cell>
          <cell r="AP213" t="str">
            <v>저압케이블공</v>
          </cell>
          <cell r="AQ213">
            <v>0.81</v>
          </cell>
          <cell r="BB213" t="str">
            <v>전 5-40</v>
          </cell>
          <cell r="BC213">
            <v>1</v>
          </cell>
        </row>
        <row r="214">
          <cell r="A214">
            <v>86</v>
          </cell>
          <cell r="B214" t="str">
            <v>압착단자</v>
          </cell>
          <cell r="C214" t="str">
            <v xml:space="preserve"> 325㎟</v>
          </cell>
          <cell r="D214">
            <v>1</v>
          </cell>
          <cell r="E214" t="str">
            <v>EA</v>
          </cell>
          <cell r="F214">
            <v>50</v>
          </cell>
          <cell r="G214">
            <v>18598</v>
          </cell>
          <cell r="I214">
            <v>15969</v>
          </cell>
          <cell r="J214">
            <v>2150</v>
          </cell>
          <cell r="K214">
            <v>2150</v>
          </cell>
          <cell r="M214">
            <v>479</v>
          </cell>
          <cell r="AM214">
            <v>1</v>
          </cell>
          <cell r="AN214">
            <v>0.3</v>
          </cell>
          <cell r="AO214">
            <v>0.3</v>
          </cell>
          <cell r="AP214" t="str">
            <v>저압케이블공</v>
          </cell>
          <cell r="AQ214">
            <v>0.9</v>
          </cell>
          <cell r="BB214" t="str">
            <v>전 5-40</v>
          </cell>
          <cell r="BC214">
            <v>1</v>
          </cell>
        </row>
        <row r="215">
          <cell r="B215" t="str">
            <v>압착단자</v>
          </cell>
          <cell r="C215" t="str">
            <v xml:space="preserve"> 400㎟</v>
          </cell>
          <cell r="D215">
            <v>1</v>
          </cell>
          <cell r="E215" t="str">
            <v>EA</v>
          </cell>
          <cell r="F215">
            <v>50</v>
          </cell>
          <cell r="G215">
            <v>18275</v>
          </cell>
          <cell r="I215">
            <v>17743</v>
          </cell>
          <cell r="K215">
            <v>0</v>
          </cell>
          <cell r="M215">
            <v>532</v>
          </cell>
          <cell r="AM215">
            <v>1</v>
          </cell>
          <cell r="AN215">
            <v>0.3</v>
          </cell>
          <cell r="AO215">
            <v>0.3</v>
          </cell>
          <cell r="AP215" t="str">
            <v>저압케이블공</v>
          </cell>
          <cell r="AQ215">
            <v>1</v>
          </cell>
          <cell r="BB215" t="str">
            <v>전 5-40</v>
          </cell>
          <cell r="BC215">
            <v>1</v>
          </cell>
        </row>
        <row r="216">
          <cell r="B216" t="str">
            <v>노말밴드</v>
          </cell>
          <cell r="C216" t="str">
            <v>ST 28C</v>
          </cell>
          <cell r="D216">
            <v>1</v>
          </cell>
          <cell r="E216" t="str">
            <v>EA</v>
          </cell>
          <cell r="F216">
            <v>50</v>
          </cell>
          <cell r="G216">
            <v>56702</v>
          </cell>
          <cell r="I216">
            <v>53231</v>
          </cell>
          <cell r="J216">
            <v>1875</v>
          </cell>
          <cell r="K216">
            <v>1875</v>
          </cell>
          <cell r="M216">
            <v>1596</v>
          </cell>
          <cell r="AM216">
            <v>1</v>
          </cell>
          <cell r="AN216">
            <v>1</v>
          </cell>
          <cell r="AO216">
            <v>1</v>
          </cell>
          <cell r="AP216" t="str">
            <v>저압케이블공</v>
          </cell>
          <cell r="AQ216">
            <v>0.9</v>
          </cell>
          <cell r="BC216">
            <v>1</v>
          </cell>
        </row>
        <row r="217">
          <cell r="B217" t="str">
            <v>노말밴드</v>
          </cell>
          <cell r="C217" t="str">
            <v>ST 36C</v>
          </cell>
          <cell r="D217">
            <v>1</v>
          </cell>
          <cell r="E217" t="str">
            <v>EA</v>
          </cell>
          <cell r="F217">
            <v>50</v>
          </cell>
          <cell r="G217">
            <v>57327</v>
          </cell>
          <cell r="I217">
            <v>53231</v>
          </cell>
          <cell r="J217">
            <v>2500</v>
          </cell>
          <cell r="K217">
            <v>2500</v>
          </cell>
          <cell r="M217">
            <v>1596</v>
          </cell>
          <cell r="AM217">
            <v>1</v>
          </cell>
          <cell r="AN217">
            <v>1</v>
          </cell>
          <cell r="AO217">
            <v>1</v>
          </cell>
          <cell r="AP217" t="str">
            <v>저압케이블공</v>
          </cell>
          <cell r="AQ217">
            <v>0.9</v>
          </cell>
          <cell r="BC217">
            <v>1</v>
          </cell>
        </row>
        <row r="218">
          <cell r="B218" t="str">
            <v>노말밴드</v>
          </cell>
          <cell r="C218" t="str">
            <v>ST 42C</v>
          </cell>
          <cell r="D218">
            <v>1</v>
          </cell>
          <cell r="E218" t="str">
            <v>EA</v>
          </cell>
          <cell r="F218">
            <v>50</v>
          </cell>
          <cell r="G218">
            <v>58077</v>
          </cell>
          <cell r="I218">
            <v>53231</v>
          </cell>
          <cell r="J218">
            <v>3250</v>
          </cell>
          <cell r="K218">
            <v>3250</v>
          </cell>
          <cell r="M218">
            <v>1596</v>
          </cell>
          <cell r="AM218">
            <v>1</v>
          </cell>
          <cell r="AN218">
            <v>1</v>
          </cell>
          <cell r="AO218">
            <v>1</v>
          </cell>
          <cell r="AP218" t="str">
            <v>저압케이블공</v>
          </cell>
          <cell r="AQ218">
            <v>0.9</v>
          </cell>
          <cell r="BC218">
            <v>1</v>
          </cell>
        </row>
        <row r="219">
          <cell r="B219" t="str">
            <v>노말밴드</v>
          </cell>
          <cell r="C219" t="str">
            <v>ST 54C</v>
          </cell>
          <cell r="D219">
            <v>1</v>
          </cell>
          <cell r="E219" t="str">
            <v>EA</v>
          </cell>
          <cell r="F219">
            <v>50</v>
          </cell>
          <cell r="G219">
            <v>59452</v>
          </cell>
          <cell r="I219">
            <v>53231</v>
          </cell>
          <cell r="J219">
            <v>4625</v>
          </cell>
          <cell r="K219">
            <v>4625</v>
          </cell>
          <cell r="M219">
            <v>1596</v>
          </cell>
          <cell r="AM219">
            <v>1</v>
          </cell>
          <cell r="AN219">
            <v>1</v>
          </cell>
          <cell r="AO219">
            <v>1</v>
          </cell>
          <cell r="AP219" t="str">
            <v>저압케이블공</v>
          </cell>
          <cell r="AQ219">
            <v>0.9</v>
          </cell>
          <cell r="BC219">
            <v>1</v>
          </cell>
        </row>
        <row r="220">
          <cell r="B220" t="str">
            <v>노말밴드</v>
          </cell>
          <cell r="C220" t="str">
            <v>ST 70C</v>
          </cell>
          <cell r="D220">
            <v>1</v>
          </cell>
          <cell r="E220" t="str">
            <v>EA</v>
          </cell>
          <cell r="F220">
            <v>50</v>
          </cell>
          <cell r="G220">
            <v>62327</v>
          </cell>
          <cell r="I220">
            <v>53231</v>
          </cell>
          <cell r="J220">
            <v>7500</v>
          </cell>
          <cell r="K220">
            <v>7500</v>
          </cell>
          <cell r="M220">
            <v>1596</v>
          </cell>
          <cell r="AM220">
            <v>1</v>
          </cell>
          <cell r="AN220">
            <v>1</v>
          </cell>
          <cell r="AO220">
            <v>1</v>
          </cell>
          <cell r="AP220" t="str">
            <v>저압케이블공</v>
          </cell>
          <cell r="AQ220">
            <v>0.9</v>
          </cell>
          <cell r="BC220">
            <v>1</v>
          </cell>
        </row>
        <row r="221">
          <cell r="B221" t="str">
            <v>노말밴드</v>
          </cell>
          <cell r="C221" t="str">
            <v>ST 82C</v>
          </cell>
          <cell r="D221">
            <v>1</v>
          </cell>
          <cell r="E221" t="str">
            <v>EA</v>
          </cell>
          <cell r="F221">
            <v>50</v>
          </cell>
          <cell r="G221">
            <v>1973</v>
          </cell>
          <cell r="I221">
            <v>1916</v>
          </cell>
          <cell r="K221">
            <v>0</v>
          </cell>
          <cell r="M221">
            <v>57</v>
          </cell>
          <cell r="AM221">
            <v>1</v>
          </cell>
          <cell r="AN221">
            <v>1</v>
          </cell>
          <cell r="AO221">
            <v>1</v>
          </cell>
          <cell r="AP221" t="str">
            <v>내선전공</v>
          </cell>
          <cell r="AQ221">
            <v>0.04</v>
          </cell>
          <cell r="BB221" t="str">
            <v>전 7-18</v>
          </cell>
          <cell r="BC221">
            <v>1</v>
          </cell>
        </row>
        <row r="222">
          <cell r="B222" t="str">
            <v>노말밴드</v>
          </cell>
          <cell r="C222" t="str">
            <v>ST 104C</v>
          </cell>
          <cell r="D222">
            <v>1</v>
          </cell>
          <cell r="E222" t="str">
            <v>EA</v>
          </cell>
          <cell r="F222">
            <v>50</v>
          </cell>
          <cell r="G222">
            <v>76077</v>
          </cell>
          <cell r="I222">
            <v>53231</v>
          </cell>
          <cell r="J222">
            <v>21250</v>
          </cell>
          <cell r="K222">
            <v>21250</v>
          </cell>
          <cell r="M222">
            <v>1596</v>
          </cell>
          <cell r="AM222">
            <v>1</v>
          </cell>
          <cell r="AN222">
            <v>1</v>
          </cell>
          <cell r="AO222">
            <v>1</v>
          </cell>
          <cell r="AP222" t="str">
            <v>저압케이블공</v>
          </cell>
          <cell r="AQ222">
            <v>0.9</v>
          </cell>
          <cell r="BC222">
            <v>1</v>
          </cell>
        </row>
        <row r="223">
          <cell r="B223" t="str">
            <v>케이블 종단접속재</v>
          </cell>
          <cell r="C223" t="str">
            <v>6.6KV 1C/100㎟</v>
          </cell>
          <cell r="D223">
            <v>1</v>
          </cell>
          <cell r="E223" t="str">
            <v>EA</v>
          </cell>
          <cell r="F223">
            <v>50</v>
          </cell>
          <cell r="G223">
            <v>61688</v>
          </cell>
          <cell r="I223">
            <v>59892</v>
          </cell>
          <cell r="K223">
            <v>0</v>
          </cell>
          <cell r="M223">
            <v>1796</v>
          </cell>
          <cell r="AM223">
            <v>1</v>
          </cell>
          <cell r="AN223">
            <v>1</v>
          </cell>
          <cell r="AO223">
            <v>1</v>
          </cell>
          <cell r="AP223" t="str">
            <v>고압케이블공</v>
          </cell>
          <cell r="AQ223">
            <v>0.9</v>
          </cell>
          <cell r="BB223" t="str">
            <v>전 5-40</v>
          </cell>
          <cell r="BC223">
            <v>1</v>
          </cell>
        </row>
        <row r="224">
          <cell r="B224" t="str">
            <v>케이블 종단접속재</v>
          </cell>
          <cell r="C224" t="str">
            <v>6.6KV 1C/200㎟</v>
          </cell>
          <cell r="D224">
            <v>1</v>
          </cell>
          <cell r="E224" t="str">
            <v>EA</v>
          </cell>
          <cell r="F224">
            <v>70</v>
          </cell>
          <cell r="G224">
            <v>89106</v>
          </cell>
          <cell r="I224">
            <v>86511</v>
          </cell>
          <cell r="K224">
            <v>0</v>
          </cell>
          <cell r="M224">
            <v>2595</v>
          </cell>
          <cell r="AM224">
            <v>1</v>
          </cell>
          <cell r="AN224">
            <v>1</v>
          </cell>
          <cell r="AO224">
            <v>1</v>
          </cell>
          <cell r="AP224" t="str">
            <v>고압케이블공</v>
          </cell>
          <cell r="AQ224">
            <v>1.3</v>
          </cell>
          <cell r="BB224" t="str">
            <v>전 5-40</v>
          </cell>
          <cell r="BC224">
            <v>1</v>
          </cell>
        </row>
        <row r="225">
          <cell r="B225" t="str">
            <v>케이블 종단접속재</v>
          </cell>
          <cell r="C225" t="str">
            <v>6.6KV 1C/250㎟</v>
          </cell>
          <cell r="D225">
            <v>1</v>
          </cell>
          <cell r="E225" t="str">
            <v>EA</v>
          </cell>
          <cell r="F225">
            <v>70</v>
          </cell>
          <cell r="G225">
            <v>95959</v>
          </cell>
          <cell r="I225">
            <v>93165</v>
          </cell>
          <cell r="K225">
            <v>0</v>
          </cell>
          <cell r="M225">
            <v>2794</v>
          </cell>
          <cell r="AM225">
            <v>1</v>
          </cell>
          <cell r="AN225">
            <v>1</v>
          </cell>
          <cell r="AO225">
            <v>1</v>
          </cell>
          <cell r="AP225" t="str">
            <v>고압케이블공</v>
          </cell>
          <cell r="AQ225">
            <v>1.4</v>
          </cell>
          <cell r="BB225" t="str">
            <v>전 5-40</v>
          </cell>
          <cell r="BC225">
            <v>1</v>
          </cell>
        </row>
        <row r="226">
          <cell r="A226">
            <v>87</v>
          </cell>
          <cell r="B226" t="str">
            <v>케이블 종단접속재</v>
          </cell>
          <cell r="C226" t="str">
            <v>23KV 1C/60㎟</v>
          </cell>
          <cell r="D226">
            <v>1</v>
          </cell>
          <cell r="E226" t="str">
            <v>EA</v>
          </cell>
          <cell r="F226">
            <v>70</v>
          </cell>
          <cell r="G226">
            <v>178516</v>
          </cell>
          <cell r="I226">
            <v>102443</v>
          </cell>
          <cell r="J226">
            <v>73000</v>
          </cell>
          <cell r="K226">
            <v>73000</v>
          </cell>
          <cell r="M226">
            <v>3073</v>
          </cell>
          <cell r="AM226">
            <v>1</v>
          </cell>
          <cell r="AN226">
            <v>1</v>
          </cell>
          <cell r="AO226">
            <v>1</v>
          </cell>
          <cell r="AP226" t="str">
            <v>특고케이블공</v>
          </cell>
          <cell r="AQ226">
            <v>1.05</v>
          </cell>
          <cell r="BB226" t="str">
            <v>전 5-40</v>
          </cell>
          <cell r="BC226">
            <v>1</v>
          </cell>
        </row>
        <row r="227">
          <cell r="A227">
            <v>88</v>
          </cell>
          <cell r="B227" t="str">
            <v>OUTLET BOX</v>
          </cell>
          <cell r="C227" t="str">
            <v xml:space="preserve">8각 </v>
          </cell>
          <cell r="D227">
            <v>1</v>
          </cell>
          <cell r="E227" t="str">
            <v>EA</v>
          </cell>
          <cell r="F227">
            <v>50</v>
          </cell>
          <cell r="G227">
            <v>10349</v>
          </cell>
          <cell r="I227">
            <v>9582</v>
          </cell>
          <cell r="J227">
            <v>480</v>
          </cell>
          <cell r="K227">
            <v>480</v>
          </cell>
          <cell r="M227">
            <v>287</v>
          </cell>
          <cell r="AM227">
            <v>1</v>
          </cell>
          <cell r="AN227">
            <v>1</v>
          </cell>
          <cell r="AO227">
            <v>1</v>
          </cell>
          <cell r="AP227" t="str">
            <v>내선전공</v>
          </cell>
          <cell r="AQ227">
            <v>0.2</v>
          </cell>
          <cell r="BB227" t="str">
            <v>전 7-2</v>
          </cell>
          <cell r="BC227">
            <v>1</v>
          </cell>
        </row>
        <row r="228">
          <cell r="A228">
            <v>89</v>
          </cell>
          <cell r="B228" t="str">
            <v>OUTLET BOX</v>
          </cell>
          <cell r="C228" t="str">
            <v xml:space="preserve">4각 </v>
          </cell>
          <cell r="D228">
            <v>1</v>
          </cell>
          <cell r="E228" t="str">
            <v>EA</v>
          </cell>
          <cell r="F228">
            <v>50</v>
          </cell>
          <cell r="G228">
            <v>10429</v>
          </cell>
          <cell r="I228">
            <v>9582</v>
          </cell>
          <cell r="J228">
            <v>560</v>
          </cell>
          <cell r="K228">
            <v>560</v>
          </cell>
          <cell r="M228">
            <v>287</v>
          </cell>
          <cell r="AM228">
            <v>1</v>
          </cell>
          <cell r="AN228">
            <v>1</v>
          </cell>
          <cell r="AO228">
            <v>1</v>
          </cell>
          <cell r="AP228" t="str">
            <v>내선전공</v>
          </cell>
          <cell r="AQ228">
            <v>0.2</v>
          </cell>
          <cell r="BB228" t="str">
            <v>전 7-2</v>
          </cell>
          <cell r="BC228">
            <v>1</v>
          </cell>
        </row>
        <row r="229">
          <cell r="A229">
            <v>90</v>
          </cell>
          <cell r="B229" t="str">
            <v>OUTLET</v>
          </cell>
          <cell r="C229" t="str">
            <v>S/W BOX</v>
          </cell>
          <cell r="D229">
            <v>1</v>
          </cell>
          <cell r="E229" t="str">
            <v>EA</v>
          </cell>
          <cell r="F229">
            <v>50</v>
          </cell>
          <cell r="G229">
            <v>10309</v>
          </cell>
          <cell r="I229">
            <v>9582</v>
          </cell>
          <cell r="J229">
            <v>440</v>
          </cell>
          <cell r="K229">
            <v>440</v>
          </cell>
          <cell r="M229">
            <v>287</v>
          </cell>
          <cell r="AM229">
            <v>1</v>
          </cell>
          <cell r="AN229">
            <v>1</v>
          </cell>
          <cell r="AO229">
            <v>1</v>
          </cell>
          <cell r="AP229" t="str">
            <v>내선전공</v>
          </cell>
          <cell r="AQ229">
            <v>0.2</v>
          </cell>
          <cell r="BB229" t="str">
            <v>전 7-2</v>
          </cell>
          <cell r="BC229">
            <v>1</v>
          </cell>
        </row>
        <row r="230">
          <cell r="A230">
            <v>91</v>
          </cell>
          <cell r="B230" t="str">
            <v>BOX COVER</v>
          </cell>
          <cell r="C230" t="str">
            <v xml:space="preserve">8각 </v>
          </cell>
          <cell r="D230">
            <v>1</v>
          </cell>
          <cell r="E230" t="str">
            <v>EA</v>
          </cell>
          <cell r="F230">
            <v>50</v>
          </cell>
          <cell r="G230">
            <v>1640</v>
          </cell>
          <cell r="I230">
            <v>1437</v>
          </cell>
          <cell r="J230">
            <v>160</v>
          </cell>
          <cell r="K230">
            <v>160</v>
          </cell>
          <cell r="M230">
            <v>43</v>
          </cell>
          <cell r="AM230">
            <v>1</v>
          </cell>
          <cell r="AN230">
            <v>1</v>
          </cell>
          <cell r="AO230">
            <v>1</v>
          </cell>
          <cell r="AP230" t="str">
            <v>내선전공</v>
          </cell>
          <cell r="AQ230">
            <v>0.03</v>
          </cell>
          <cell r="BB230" t="str">
            <v>전 7-18</v>
          </cell>
          <cell r="BC230">
            <v>1</v>
          </cell>
        </row>
        <row r="231">
          <cell r="A231">
            <v>92</v>
          </cell>
          <cell r="B231" t="str">
            <v>BOX COVER</v>
          </cell>
          <cell r="C231" t="str">
            <v>4각 오목</v>
          </cell>
          <cell r="D231">
            <v>1</v>
          </cell>
          <cell r="E231" t="str">
            <v>EA</v>
          </cell>
          <cell r="F231">
            <v>50</v>
          </cell>
          <cell r="G231">
            <v>1680</v>
          </cell>
          <cell r="I231">
            <v>1437</v>
          </cell>
          <cell r="J231">
            <v>200</v>
          </cell>
          <cell r="K231">
            <v>200</v>
          </cell>
          <cell r="M231">
            <v>43</v>
          </cell>
          <cell r="AM231">
            <v>1</v>
          </cell>
          <cell r="AN231">
            <v>1</v>
          </cell>
          <cell r="AO231">
            <v>1</v>
          </cell>
          <cell r="AP231" t="str">
            <v>내선전공</v>
          </cell>
          <cell r="AQ231">
            <v>0.03</v>
          </cell>
          <cell r="BB231" t="str">
            <v>전 7-18</v>
          </cell>
          <cell r="BC231">
            <v>1</v>
          </cell>
        </row>
        <row r="232">
          <cell r="A232">
            <v>93</v>
          </cell>
          <cell r="B232" t="str">
            <v>BOX COVER</v>
          </cell>
          <cell r="C232" t="str">
            <v>4각 평</v>
          </cell>
          <cell r="D232">
            <v>1</v>
          </cell>
          <cell r="E232" t="str">
            <v>EA</v>
          </cell>
          <cell r="F232">
            <v>50</v>
          </cell>
          <cell r="G232">
            <v>1680</v>
          </cell>
          <cell r="I232">
            <v>1437</v>
          </cell>
          <cell r="J232">
            <v>200</v>
          </cell>
          <cell r="K232">
            <v>200</v>
          </cell>
          <cell r="M232">
            <v>43</v>
          </cell>
          <cell r="AM232">
            <v>1</v>
          </cell>
          <cell r="AN232">
            <v>1</v>
          </cell>
          <cell r="AO232">
            <v>1</v>
          </cell>
          <cell r="AP232" t="str">
            <v>내선전공</v>
          </cell>
          <cell r="AQ232">
            <v>0.03</v>
          </cell>
          <cell r="BB232" t="str">
            <v>전 7-18</v>
          </cell>
          <cell r="BC232">
            <v>1</v>
          </cell>
        </row>
        <row r="233">
          <cell r="A233">
            <v>94</v>
          </cell>
          <cell r="B233" t="str">
            <v>BOX COVER</v>
          </cell>
          <cell r="C233" t="str">
            <v xml:space="preserve">S/W </v>
          </cell>
          <cell r="D233">
            <v>1</v>
          </cell>
          <cell r="E233" t="str">
            <v>EA</v>
          </cell>
          <cell r="F233">
            <v>50</v>
          </cell>
          <cell r="G233">
            <v>1640</v>
          </cell>
          <cell r="I233">
            <v>1437</v>
          </cell>
          <cell r="J233">
            <v>160</v>
          </cell>
          <cell r="K233">
            <v>160</v>
          </cell>
          <cell r="M233">
            <v>43</v>
          </cell>
          <cell r="AM233">
            <v>1</v>
          </cell>
          <cell r="AN233">
            <v>1</v>
          </cell>
          <cell r="AO233">
            <v>1</v>
          </cell>
          <cell r="AP233" t="str">
            <v>내선전공</v>
          </cell>
          <cell r="AQ233">
            <v>0.03</v>
          </cell>
          <cell r="BB233" t="str">
            <v>전 7-18</v>
          </cell>
          <cell r="BC233">
            <v>1</v>
          </cell>
        </row>
        <row r="234">
          <cell r="B234" t="str">
            <v>PULL BOX</v>
          </cell>
          <cell r="C234" t="str">
            <v xml:space="preserve">100x100x50 </v>
          </cell>
          <cell r="D234">
            <v>1</v>
          </cell>
          <cell r="E234" t="str">
            <v>EA</v>
          </cell>
          <cell r="F234">
            <v>50</v>
          </cell>
          <cell r="G234">
            <v>32569</v>
          </cell>
          <cell r="I234">
            <v>31621</v>
          </cell>
          <cell r="K234">
            <v>0</v>
          </cell>
          <cell r="M234">
            <v>948</v>
          </cell>
          <cell r="AM234">
            <v>1</v>
          </cell>
          <cell r="AN234">
            <v>1</v>
          </cell>
          <cell r="AO234">
            <v>1</v>
          </cell>
          <cell r="AP234" t="str">
            <v>내선전공</v>
          </cell>
          <cell r="AQ234">
            <v>0.66</v>
          </cell>
          <cell r="BB234" t="str">
            <v>전 7-3</v>
          </cell>
          <cell r="BC234">
            <v>1</v>
          </cell>
        </row>
        <row r="235">
          <cell r="A235">
            <v>95</v>
          </cell>
          <cell r="B235" t="str">
            <v>PULL BOX</v>
          </cell>
          <cell r="C235" t="str">
            <v xml:space="preserve">100x100x75 </v>
          </cell>
          <cell r="D235">
            <v>1</v>
          </cell>
          <cell r="E235" t="str">
            <v>EA</v>
          </cell>
          <cell r="F235">
            <v>50</v>
          </cell>
          <cell r="G235">
            <v>33939</v>
          </cell>
          <cell r="I235">
            <v>31621</v>
          </cell>
          <cell r="J235">
            <v>1370</v>
          </cell>
          <cell r="K235">
            <v>1370</v>
          </cell>
          <cell r="M235">
            <v>948</v>
          </cell>
          <cell r="AM235">
            <v>1</v>
          </cell>
          <cell r="AN235">
            <v>1</v>
          </cell>
          <cell r="AO235">
            <v>1</v>
          </cell>
          <cell r="AP235" t="str">
            <v>내선전공</v>
          </cell>
          <cell r="AQ235">
            <v>0.66</v>
          </cell>
          <cell r="BB235" t="str">
            <v>전 7-3</v>
          </cell>
          <cell r="BC235">
            <v>1</v>
          </cell>
        </row>
        <row r="236">
          <cell r="A236">
            <v>96</v>
          </cell>
          <cell r="B236" t="str">
            <v>PULL BOX</v>
          </cell>
          <cell r="C236" t="str">
            <v xml:space="preserve">100x100x100 </v>
          </cell>
          <cell r="D236">
            <v>1</v>
          </cell>
          <cell r="E236" t="str">
            <v>EA</v>
          </cell>
          <cell r="F236">
            <v>50</v>
          </cell>
          <cell r="G236">
            <v>34139</v>
          </cell>
          <cell r="I236">
            <v>31621</v>
          </cell>
          <cell r="J236">
            <v>1570</v>
          </cell>
          <cell r="K236">
            <v>1570</v>
          </cell>
          <cell r="M236">
            <v>948</v>
          </cell>
          <cell r="AM236">
            <v>1</v>
          </cell>
          <cell r="AN236">
            <v>1</v>
          </cell>
          <cell r="AO236">
            <v>1</v>
          </cell>
          <cell r="AP236" t="str">
            <v>내선전공</v>
          </cell>
          <cell r="AQ236">
            <v>0.66</v>
          </cell>
          <cell r="BB236" t="str">
            <v>전 7-3</v>
          </cell>
          <cell r="BC236">
            <v>1</v>
          </cell>
        </row>
        <row r="237">
          <cell r="A237">
            <v>97</v>
          </cell>
          <cell r="B237" t="str">
            <v>PULL BOX</v>
          </cell>
          <cell r="C237" t="str">
            <v xml:space="preserve">150X150X100 </v>
          </cell>
          <cell r="D237">
            <v>1</v>
          </cell>
          <cell r="E237" t="str">
            <v>EA</v>
          </cell>
          <cell r="F237">
            <v>50</v>
          </cell>
          <cell r="G237">
            <v>34789</v>
          </cell>
          <cell r="I237">
            <v>31621</v>
          </cell>
          <cell r="J237">
            <v>2220</v>
          </cell>
          <cell r="K237">
            <v>2220</v>
          </cell>
          <cell r="M237">
            <v>948</v>
          </cell>
          <cell r="AM237">
            <v>1</v>
          </cell>
          <cell r="AN237">
            <v>1</v>
          </cell>
          <cell r="AO237">
            <v>1</v>
          </cell>
          <cell r="AP237" t="str">
            <v>내선전공</v>
          </cell>
          <cell r="AQ237">
            <v>0.66</v>
          </cell>
          <cell r="BB237" t="str">
            <v>전 7-3</v>
          </cell>
          <cell r="BC237">
            <v>1</v>
          </cell>
        </row>
        <row r="238">
          <cell r="A238">
            <v>98</v>
          </cell>
          <cell r="B238" t="str">
            <v>PULL BOX</v>
          </cell>
          <cell r="C238" t="str">
            <v xml:space="preserve">150X150X150 </v>
          </cell>
          <cell r="D238">
            <v>1</v>
          </cell>
          <cell r="E238" t="str">
            <v>EA</v>
          </cell>
          <cell r="F238">
            <v>50</v>
          </cell>
          <cell r="G238">
            <v>35029</v>
          </cell>
          <cell r="I238">
            <v>31621</v>
          </cell>
          <cell r="J238">
            <v>2460</v>
          </cell>
          <cell r="K238">
            <v>2460</v>
          </cell>
          <cell r="M238">
            <v>948</v>
          </cell>
          <cell r="AM238">
            <v>1</v>
          </cell>
          <cell r="AN238">
            <v>1</v>
          </cell>
          <cell r="AO238">
            <v>1</v>
          </cell>
          <cell r="AP238" t="str">
            <v>내선전공</v>
          </cell>
          <cell r="AQ238">
            <v>0.66</v>
          </cell>
          <cell r="BB238" t="str">
            <v>전 7-3</v>
          </cell>
          <cell r="BC238">
            <v>1</v>
          </cell>
        </row>
        <row r="239">
          <cell r="A239">
            <v>99</v>
          </cell>
          <cell r="B239" t="str">
            <v>PULL BOX</v>
          </cell>
          <cell r="C239" t="str">
            <v xml:space="preserve">200X200X100 </v>
          </cell>
          <cell r="D239">
            <v>1</v>
          </cell>
          <cell r="E239" t="str">
            <v>EA</v>
          </cell>
          <cell r="F239">
            <v>50</v>
          </cell>
          <cell r="G239">
            <v>35639</v>
          </cell>
          <cell r="I239">
            <v>31621</v>
          </cell>
          <cell r="J239">
            <v>3070</v>
          </cell>
          <cell r="K239">
            <v>3070</v>
          </cell>
          <cell r="M239">
            <v>948</v>
          </cell>
          <cell r="AM239">
            <v>1</v>
          </cell>
          <cell r="AN239">
            <v>1</v>
          </cell>
          <cell r="AO239">
            <v>1</v>
          </cell>
          <cell r="AP239" t="str">
            <v>내선전공</v>
          </cell>
          <cell r="AQ239">
            <v>0.66</v>
          </cell>
          <cell r="BB239" t="str">
            <v>전 7-3</v>
          </cell>
          <cell r="BC239">
            <v>1</v>
          </cell>
        </row>
        <row r="240">
          <cell r="A240">
            <v>100</v>
          </cell>
          <cell r="B240" t="str">
            <v>PULL BOX</v>
          </cell>
          <cell r="C240" t="str">
            <v>200X200X150</v>
          </cell>
          <cell r="D240">
            <v>1</v>
          </cell>
          <cell r="E240" t="str">
            <v>EA</v>
          </cell>
          <cell r="F240">
            <v>50</v>
          </cell>
          <cell r="G240">
            <v>36209</v>
          </cell>
          <cell r="I240">
            <v>31621</v>
          </cell>
          <cell r="J240">
            <v>3640</v>
          </cell>
          <cell r="K240">
            <v>3640</v>
          </cell>
          <cell r="M240">
            <v>948</v>
          </cell>
          <cell r="AM240">
            <v>1</v>
          </cell>
          <cell r="AN240">
            <v>1</v>
          </cell>
          <cell r="AO240">
            <v>1</v>
          </cell>
          <cell r="AP240" t="str">
            <v>내선전공</v>
          </cell>
          <cell r="AQ240">
            <v>0.66</v>
          </cell>
          <cell r="BB240" t="str">
            <v>전 7-3</v>
          </cell>
          <cell r="BC240">
            <v>1</v>
          </cell>
        </row>
        <row r="241">
          <cell r="A241">
            <v>101</v>
          </cell>
          <cell r="B241" t="str">
            <v>PULL BOX</v>
          </cell>
          <cell r="C241" t="str">
            <v xml:space="preserve">200X200X200 </v>
          </cell>
          <cell r="D241">
            <v>1</v>
          </cell>
          <cell r="E241" t="str">
            <v>EA</v>
          </cell>
          <cell r="F241">
            <v>50</v>
          </cell>
          <cell r="G241">
            <v>36779</v>
          </cell>
          <cell r="I241">
            <v>31621</v>
          </cell>
          <cell r="J241">
            <v>4210</v>
          </cell>
          <cell r="K241">
            <v>4210</v>
          </cell>
          <cell r="M241">
            <v>948</v>
          </cell>
          <cell r="AM241">
            <v>1</v>
          </cell>
          <cell r="AN241">
            <v>1</v>
          </cell>
          <cell r="AO241">
            <v>1</v>
          </cell>
          <cell r="AP241" t="str">
            <v>내선전공</v>
          </cell>
          <cell r="AQ241">
            <v>0.66</v>
          </cell>
          <cell r="BB241" t="str">
            <v>전 7-3</v>
          </cell>
          <cell r="BC241">
            <v>1</v>
          </cell>
        </row>
        <row r="242">
          <cell r="A242">
            <v>102</v>
          </cell>
          <cell r="B242" t="str">
            <v>PULL BOX</v>
          </cell>
          <cell r="C242" t="str">
            <v xml:space="preserve">250X250X150 </v>
          </cell>
          <cell r="D242">
            <v>1</v>
          </cell>
          <cell r="E242" t="str">
            <v>EA</v>
          </cell>
          <cell r="F242">
            <v>50</v>
          </cell>
          <cell r="G242">
            <v>37139</v>
          </cell>
          <cell r="I242">
            <v>31621</v>
          </cell>
          <cell r="J242">
            <v>4570</v>
          </cell>
          <cell r="K242">
            <v>4570</v>
          </cell>
          <cell r="M242">
            <v>948</v>
          </cell>
          <cell r="AM242">
            <v>1</v>
          </cell>
          <cell r="AN242">
            <v>1</v>
          </cell>
          <cell r="AO242">
            <v>1</v>
          </cell>
          <cell r="AP242" t="str">
            <v>내선전공</v>
          </cell>
          <cell r="AQ242">
            <v>0.66</v>
          </cell>
          <cell r="BB242" t="str">
            <v>전 7-3</v>
          </cell>
          <cell r="BC242">
            <v>1</v>
          </cell>
        </row>
        <row r="243">
          <cell r="B243" t="str">
            <v>PULL BOX</v>
          </cell>
          <cell r="C243" t="str">
            <v>250X250X200</v>
          </cell>
          <cell r="D243">
            <v>1</v>
          </cell>
          <cell r="E243" t="str">
            <v>EA</v>
          </cell>
          <cell r="F243">
            <v>50</v>
          </cell>
          <cell r="G243">
            <v>38849</v>
          </cell>
          <cell r="I243">
            <v>31621</v>
          </cell>
          <cell r="J243">
            <v>6280</v>
          </cell>
          <cell r="K243">
            <v>6280</v>
          </cell>
          <cell r="M243">
            <v>948</v>
          </cell>
          <cell r="AM243">
            <v>1</v>
          </cell>
          <cell r="AN243">
            <v>1</v>
          </cell>
          <cell r="AO243">
            <v>1</v>
          </cell>
          <cell r="AP243" t="str">
            <v>내선전공</v>
          </cell>
          <cell r="AQ243">
            <v>0.66</v>
          </cell>
          <cell r="BB243" t="str">
            <v>전 7-3</v>
          </cell>
          <cell r="BC243">
            <v>1</v>
          </cell>
        </row>
        <row r="244">
          <cell r="A244">
            <v>103</v>
          </cell>
          <cell r="B244" t="str">
            <v>PULL BOX</v>
          </cell>
          <cell r="C244" t="str">
            <v xml:space="preserve">300X300X200 </v>
          </cell>
          <cell r="D244">
            <v>1</v>
          </cell>
          <cell r="E244" t="str">
            <v>EA</v>
          </cell>
          <cell r="F244">
            <v>50</v>
          </cell>
          <cell r="G244">
            <v>39049</v>
          </cell>
          <cell r="I244">
            <v>31621</v>
          </cell>
          <cell r="J244">
            <v>6480</v>
          </cell>
          <cell r="K244">
            <v>6480</v>
          </cell>
          <cell r="M244">
            <v>948</v>
          </cell>
          <cell r="AM244">
            <v>1</v>
          </cell>
          <cell r="AN244">
            <v>1</v>
          </cell>
          <cell r="AO244">
            <v>1</v>
          </cell>
          <cell r="AP244" t="str">
            <v>내선전공</v>
          </cell>
          <cell r="AQ244">
            <v>0.66</v>
          </cell>
          <cell r="BB244" t="str">
            <v>전 7-3</v>
          </cell>
          <cell r="BC244">
            <v>1</v>
          </cell>
        </row>
        <row r="245">
          <cell r="B245" t="str">
            <v>PULL BOX</v>
          </cell>
          <cell r="C245" t="str">
            <v xml:space="preserve">300X300X300 </v>
          </cell>
          <cell r="D245">
            <v>1</v>
          </cell>
          <cell r="E245" t="str">
            <v>EA</v>
          </cell>
          <cell r="F245">
            <v>50</v>
          </cell>
          <cell r="G245">
            <v>32569</v>
          </cell>
          <cell r="I245">
            <v>31621</v>
          </cell>
          <cell r="K245">
            <v>0</v>
          </cell>
          <cell r="M245">
            <v>948</v>
          </cell>
          <cell r="AM245">
            <v>1</v>
          </cell>
          <cell r="AN245">
            <v>1</v>
          </cell>
          <cell r="AO245">
            <v>1</v>
          </cell>
          <cell r="AP245" t="str">
            <v>내선전공</v>
          </cell>
          <cell r="AQ245">
            <v>0.66</v>
          </cell>
          <cell r="BB245" t="str">
            <v>전 7-3</v>
          </cell>
          <cell r="BC245">
            <v>1</v>
          </cell>
        </row>
        <row r="246">
          <cell r="B246" t="str">
            <v>PULL BOX</v>
          </cell>
          <cell r="C246" t="str">
            <v xml:space="preserve">400X400X200 </v>
          </cell>
          <cell r="D246">
            <v>1</v>
          </cell>
          <cell r="E246" t="str">
            <v>EA</v>
          </cell>
          <cell r="F246">
            <v>50</v>
          </cell>
          <cell r="G246">
            <v>32569</v>
          </cell>
          <cell r="I246">
            <v>31621</v>
          </cell>
          <cell r="K246">
            <v>0</v>
          </cell>
          <cell r="M246">
            <v>948</v>
          </cell>
          <cell r="AM246">
            <v>1</v>
          </cell>
          <cell r="AN246">
            <v>1</v>
          </cell>
          <cell r="AO246">
            <v>1</v>
          </cell>
          <cell r="AP246" t="str">
            <v>내선전공</v>
          </cell>
          <cell r="AQ246">
            <v>0.66</v>
          </cell>
          <cell r="BB246" t="str">
            <v>전 7-3</v>
          </cell>
          <cell r="BC246">
            <v>1</v>
          </cell>
        </row>
        <row r="247">
          <cell r="A247">
            <v>104</v>
          </cell>
          <cell r="B247" t="str">
            <v>PULL BOX</v>
          </cell>
          <cell r="C247" t="str">
            <v xml:space="preserve">400X400X300 </v>
          </cell>
          <cell r="D247">
            <v>1</v>
          </cell>
          <cell r="E247" t="str">
            <v>EA</v>
          </cell>
          <cell r="F247">
            <v>50</v>
          </cell>
          <cell r="G247">
            <v>59110</v>
          </cell>
          <cell r="I247">
            <v>45515</v>
          </cell>
          <cell r="J247">
            <v>12230</v>
          </cell>
          <cell r="K247">
            <v>12230</v>
          </cell>
          <cell r="M247">
            <v>1365</v>
          </cell>
          <cell r="AM247">
            <v>1</v>
          </cell>
          <cell r="AN247">
            <v>1</v>
          </cell>
          <cell r="AO247">
            <v>1</v>
          </cell>
          <cell r="AP247" t="str">
            <v>내선전공</v>
          </cell>
          <cell r="AQ247">
            <v>0.95</v>
          </cell>
          <cell r="BB247" t="str">
            <v>전 7-3</v>
          </cell>
          <cell r="BC247">
            <v>1</v>
          </cell>
        </row>
        <row r="248">
          <cell r="B248" t="str">
            <v>JOINT BOX</v>
          </cell>
          <cell r="C248" t="str">
            <v xml:space="preserve">100x100x100 </v>
          </cell>
          <cell r="D248">
            <v>1</v>
          </cell>
          <cell r="E248" t="str">
            <v>EA</v>
          </cell>
          <cell r="F248">
            <v>50</v>
          </cell>
          <cell r="G248">
            <v>14310</v>
          </cell>
          <cell r="I248">
            <v>13894</v>
          </cell>
          <cell r="K248">
            <v>0</v>
          </cell>
          <cell r="M248">
            <v>416</v>
          </cell>
          <cell r="AM248">
            <v>1</v>
          </cell>
          <cell r="AN248">
            <v>1</v>
          </cell>
          <cell r="AO248">
            <v>1</v>
          </cell>
          <cell r="AP248" t="str">
            <v>내선전공</v>
          </cell>
          <cell r="AQ248">
            <v>0.28999999999999998</v>
          </cell>
          <cell r="BB248" t="str">
            <v>전 7-2</v>
          </cell>
          <cell r="BC248">
            <v>1</v>
          </cell>
        </row>
        <row r="249">
          <cell r="B249" t="str">
            <v>노출 BOX</v>
          </cell>
          <cell r="C249" t="str">
            <v>16mm 2방</v>
          </cell>
          <cell r="D249">
            <v>1</v>
          </cell>
          <cell r="E249" t="str">
            <v>EA</v>
          </cell>
          <cell r="F249">
            <v>50</v>
          </cell>
          <cell r="G249">
            <v>14310</v>
          </cell>
          <cell r="I249">
            <v>13894</v>
          </cell>
          <cell r="K249">
            <v>0</v>
          </cell>
          <cell r="M249">
            <v>416</v>
          </cell>
          <cell r="AM249">
            <v>1</v>
          </cell>
          <cell r="AN249">
            <v>1</v>
          </cell>
          <cell r="AO249">
            <v>1</v>
          </cell>
          <cell r="AP249" t="str">
            <v>내선전공</v>
          </cell>
          <cell r="AQ249">
            <v>0.28999999999999998</v>
          </cell>
          <cell r="BB249" t="str">
            <v>전 7-2</v>
          </cell>
          <cell r="BC249">
            <v>1</v>
          </cell>
        </row>
        <row r="250">
          <cell r="B250" t="str">
            <v>노출 BOX</v>
          </cell>
          <cell r="C250" t="str">
            <v>22mm 2방</v>
          </cell>
          <cell r="D250">
            <v>1</v>
          </cell>
          <cell r="E250" t="str">
            <v>EA</v>
          </cell>
          <cell r="F250">
            <v>50</v>
          </cell>
          <cell r="G250">
            <v>14310</v>
          </cell>
          <cell r="I250">
            <v>13894</v>
          </cell>
          <cell r="K250">
            <v>0</v>
          </cell>
          <cell r="M250">
            <v>416</v>
          </cell>
          <cell r="AM250">
            <v>1</v>
          </cell>
          <cell r="AN250">
            <v>1</v>
          </cell>
          <cell r="AO250">
            <v>1</v>
          </cell>
          <cell r="AP250" t="str">
            <v>내선전공</v>
          </cell>
          <cell r="AQ250">
            <v>0.28999999999999998</v>
          </cell>
          <cell r="BB250" t="str">
            <v>전 7-2</v>
          </cell>
          <cell r="BC250">
            <v>1</v>
          </cell>
        </row>
        <row r="251">
          <cell r="A251">
            <v>105</v>
          </cell>
          <cell r="B251" t="str">
            <v>CABLE TRAY(AL)</v>
          </cell>
          <cell r="C251" t="str">
            <v xml:space="preserve">200W </v>
          </cell>
          <cell r="D251">
            <v>1</v>
          </cell>
          <cell r="E251" t="str">
            <v>m</v>
          </cell>
          <cell r="F251">
            <v>50</v>
          </cell>
          <cell r="G251">
            <v>22896</v>
          </cell>
          <cell r="I251">
            <v>7569</v>
          </cell>
          <cell r="J251">
            <v>15100</v>
          </cell>
          <cell r="K251">
            <v>15100</v>
          </cell>
          <cell r="M251">
            <v>227</v>
          </cell>
          <cell r="AM251">
            <v>1</v>
          </cell>
          <cell r="AN251">
            <v>1</v>
          </cell>
          <cell r="AO251">
            <v>1</v>
          </cell>
          <cell r="AP251" t="str">
            <v>내선전공</v>
          </cell>
          <cell r="AQ251">
            <v>0.158</v>
          </cell>
          <cell r="BB251" t="str">
            <v>전 7-20</v>
          </cell>
          <cell r="BC251">
            <v>1</v>
          </cell>
        </row>
        <row r="252">
          <cell r="A252">
            <v>106</v>
          </cell>
          <cell r="B252" t="str">
            <v>CABLE TRAY(AL)</v>
          </cell>
          <cell r="C252" t="str">
            <v xml:space="preserve">300W </v>
          </cell>
          <cell r="D252">
            <v>1</v>
          </cell>
          <cell r="E252" t="str">
            <v>m</v>
          </cell>
          <cell r="F252">
            <v>50</v>
          </cell>
          <cell r="G252">
            <v>24319</v>
          </cell>
          <cell r="I252">
            <v>9582</v>
          </cell>
          <cell r="J252">
            <v>14450</v>
          </cell>
          <cell r="K252">
            <v>14450</v>
          </cell>
          <cell r="M252">
            <v>287</v>
          </cell>
          <cell r="AM252">
            <v>1</v>
          </cell>
          <cell r="AN252">
            <v>1</v>
          </cell>
          <cell r="AO252">
            <v>1</v>
          </cell>
          <cell r="AP252" t="str">
            <v>내선전공</v>
          </cell>
          <cell r="AQ252">
            <v>0.2</v>
          </cell>
          <cell r="BB252" t="str">
            <v>전 7-20</v>
          </cell>
          <cell r="BC252">
            <v>1</v>
          </cell>
        </row>
        <row r="253">
          <cell r="A253">
            <v>107</v>
          </cell>
          <cell r="B253" t="str">
            <v>CABLE TRAY(AL)</v>
          </cell>
          <cell r="C253" t="str">
            <v xml:space="preserve">450W </v>
          </cell>
          <cell r="D253">
            <v>1</v>
          </cell>
          <cell r="E253" t="str">
            <v>m</v>
          </cell>
          <cell r="F253">
            <v>50</v>
          </cell>
          <cell r="G253">
            <v>31466</v>
          </cell>
          <cell r="I253">
            <v>14948</v>
          </cell>
          <cell r="J253">
            <v>16070</v>
          </cell>
          <cell r="K253">
            <v>16070</v>
          </cell>
          <cell r="M253">
            <v>448</v>
          </cell>
          <cell r="AM253">
            <v>1</v>
          </cell>
          <cell r="AN253">
            <v>1</v>
          </cell>
          <cell r="AO253">
            <v>1</v>
          </cell>
          <cell r="AP253" t="str">
            <v>내선전공</v>
          </cell>
          <cell r="AQ253">
            <v>0.312</v>
          </cell>
          <cell r="BB253" t="str">
            <v>전 7-20</v>
          </cell>
          <cell r="BC253">
            <v>1</v>
          </cell>
        </row>
        <row r="254">
          <cell r="B254" t="str">
            <v>CABLE TRAY(AL)</v>
          </cell>
          <cell r="C254" t="str">
            <v xml:space="preserve">500W </v>
          </cell>
          <cell r="D254">
            <v>1</v>
          </cell>
          <cell r="E254" t="str">
            <v>m</v>
          </cell>
          <cell r="F254">
            <v>50</v>
          </cell>
          <cell r="G254">
            <v>18475</v>
          </cell>
          <cell r="I254">
            <v>17937</v>
          </cell>
          <cell r="K254">
            <v>0</v>
          </cell>
          <cell r="M254">
            <v>538</v>
          </cell>
          <cell r="AM254">
            <v>1</v>
          </cell>
          <cell r="AN254">
            <v>1.2</v>
          </cell>
          <cell r="AO254">
            <v>1.2</v>
          </cell>
          <cell r="AP254" t="str">
            <v>내선전공</v>
          </cell>
          <cell r="AQ254">
            <v>0.312</v>
          </cell>
          <cell r="BB254" t="str">
            <v>전 7-20</v>
          </cell>
          <cell r="BC254">
            <v>1</v>
          </cell>
        </row>
        <row r="255">
          <cell r="A255">
            <v>108</v>
          </cell>
          <cell r="B255" t="str">
            <v>CABLE TRAY(AL)</v>
          </cell>
          <cell r="C255" t="str">
            <v xml:space="preserve">600W </v>
          </cell>
          <cell r="D255">
            <v>1</v>
          </cell>
          <cell r="E255" t="str">
            <v>m</v>
          </cell>
          <cell r="F255">
            <v>50</v>
          </cell>
          <cell r="G255">
            <v>35652</v>
          </cell>
          <cell r="I255">
            <v>17439</v>
          </cell>
          <cell r="J255">
            <v>17690</v>
          </cell>
          <cell r="K255">
            <v>17690</v>
          </cell>
          <cell r="M255">
            <v>523</v>
          </cell>
          <cell r="AM255">
            <v>1</v>
          </cell>
          <cell r="AN255">
            <v>1</v>
          </cell>
          <cell r="AO255">
            <v>1</v>
          </cell>
          <cell r="AP255" t="str">
            <v>내선전공</v>
          </cell>
          <cell r="AQ255">
            <v>0.36399999999999999</v>
          </cell>
          <cell r="BB255" t="str">
            <v>전 7-20</v>
          </cell>
          <cell r="BC255">
            <v>1</v>
          </cell>
        </row>
        <row r="256">
          <cell r="B256" t="str">
            <v>CABLE TRAY(AL)</v>
          </cell>
          <cell r="C256" t="str">
            <v xml:space="preserve">800W </v>
          </cell>
          <cell r="D256">
            <v>1</v>
          </cell>
          <cell r="E256" t="str">
            <v>m</v>
          </cell>
          <cell r="F256">
            <v>50</v>
          </cell>
          <cell r="G256">
            <v>21554</v>
          </cell>
          <cell r="I256">
            <v>20927</v>
          </cell>
          <cell r="K256">
            <v>0</v>
          </cell>
          <cell r="M256">
            <v>627</v>
          </cell>
          <cell r="AM256">
            <v>1</v>
          </cell>
          <cell r="AN256">
            <v>1.2</v>
          </cell>
          <cell r="AO256">
            <v>1.2</v>
          </cell>
          <cell r="AP256" t="str">
            <v>내선전공</v>
          </cell>
          <cell r="AQ256">
            <v>0.36399999999999999</v>
          </cell>
          <cell r="BB256" t="str">
            <v>전 7-20</v>
          </cell>
          <cell r="BC256">
            <v>1</v>
          </cell>
        </row>
        <row r="257">
          <cell r="A257">
            <v>109</v>
          </cell>
          <cell r="B257" t="str">
            <v>TRAY COVER(AL)</v>
          </cell>
          <cell r="C257" t="str">
            <v xml:space="preserve">200W </v>
          </cell>
          <cell r="D257">
            <v>1</v>
          </cell>
          <cell r="E257" t="str">
            <v>EA</v>
          </cell>
          <cell r="F257">
            <v>50</v>
          </cell>
          <cell r="G257">
            <v>8591</v>
          </cell>
          <cell r="I257">
            <v>3487</v>
          </cell>
          <cell r="J257">
            <v>5000</v>
          </cell>
          <cell r="K257">
            <v>5000</v>
          </cell>
          <cell r="M257">
            <v>104</v>
          </cell>
          <cell r="AM257">
            <v>1</v>
          </cell>
          <cell r="AN257">
            <v>0.2</v>
          </cell>
          <cell r="AO257">
            <v>0.2</v>
          </cell>
          <cell r="AP257" t="str">
            <v>내선전공</v>
          </cell>
          <cell r="AQ257">
            <v>0.36399999999999999</v>
          </cell>
          <cell r="BB257" t="str">
            <v>전 7-20</v>
          </cell>
          <cell r="BC257">
            <v>1</v>
          </cell>
        </row>
        <row r="258">
          <cell r="A258">
            <v>110</v>
          </cell>
          <cell r="B258" t="str">
            <v>TRAY COVER(AL)</v>
          </cell>
          <cell r="C258" t="str">
            <v>300W</v>
          </cell>
          <cell r="D258">
            <v>1</v>
          </cell>
          <cell r="E258" t="str">
            <v>EA</v>
          </cell>
          <cell r="F258">
            <v>50</v>
          </cell>
          <cell r="G258">
            <v>10691</v>
          </cell>
          <cell r="I258">
            <v>3487</v>
          </cell>
          <cell r="J258">
            <v>7100</v>
          </cell>
          <cell r="K258">
            <v>7100</v>
          </cell>
          <cell r="M258">
            <v>104</v>
          </cell>
          <cell r="AM258">
            <v>1</v>
          </cell>
          <cell r="AN258">
            <v>0.2</v>
          </cell>
          <cell r="AO258">
            <v>0.2</v>
          </cell>
          <cell r="AP258" t="str">
            <v>내선전공</v>
          </cell>
          <cell r="AQ258">
            <v>0.36399999999999999</v>
          </cell>
          <cell r="BB258" t="str">
            <v>전 7-20</v>
          </cell>
          <cell r="BC258">
            <v>1</v>
          </cell>
        </row>
        <row r="259">
          <cell r="A259">
            <v>111</v>
          </cell>
          <cell r="B259" t="str">
            <v>TRAY COVER(AL)</v>
          </cell>
          <cell r="C259" t="str">
            <v>450W</v>
          </cell>
          <cell r="D259">
            <v>1</v>
          </cell>
          <cell r="E259" t="str">
            <v>EA</v>
          </cell>
          <cell r="F259">
            <v>50</v>
          </cell>
          <cell r="G259">
            <v>12691</v>
          </cell>
          <cell r="I259">
            <v>3487</v>
          </cell>
          <cell r="J259">
            <v>9100</v>
          </cell>
          <cell r="K259">
            <v>9100</v>
          </cell>
          <cell r="M259">
            <v>104</v>
          </cell>
          <cell r="AM259">
            <v>1</v>
          </cell>
          <cell r="AN259">
            <v>0.2</v>
          </cell>
          <cell r="AO259">
            <v>0.2</v>
          </cell>
          <cell r="AP259" t="str">
            <v>내선전공</v>
          </cell>
          <cell r="AQ259">
            <v>0.36399999999999999</v>
          </cell>
          <cell r="BB259" t="str">
            <v>전 7-20</v>
          </cell>
          <cell r="BC259">
            <v>1</v>
          </cell>
        </row>
        <row r="260">
          <cell r="A260">
            <v>112</v>
          </cell>
          <cell r="B260" t="str">
            <v>TRAY COVER(AL)</v>
          </cell>
          <cell r="C260" t="str">
            <v>600W</v>
          </cell>
          <cell r="D260">
            <v>1</v>
          </cell>
          <cell r="E260" t="str">
            <v>EA</v>
          </cell>
          <cell r="F260">
            <v>50</v>
          </cell>
          <cell r="G260">
            <v>16791</v>
          </cell>
          <cell r="I260">
            <v>3487</v>
          </cell>
          <cell r="J260">
            <v>13200</v>
          </cell>
          <cell r="K260">
            <v>13200</v>
          </cell>
          <cell r="M260">
            <v>104</v>
          </cell>
          <cell r="AM260">
            <v>1</v>
          </cell>
          <cell r="AN260">
            <v>0.2</v>
          </cell>
          <cell r="AO260">
            <v>0.2</v>
          </cell>
          <cell r="AP260" t="str">
            <v>내선전공</v>
          </cell>
          <cell r="AQ260">
            <v>0.36399999999999999</v>
          </cell>
          <cell r="BB260" t="str">
            <v>전 7-20</v>
          </cell>
          <cell r="BC260">
            <v>1</v>
          </cell>
        </row>
        <row r="261">
          <cell r="B261" t="str">
            <v>90˚Hor.Elbow</v>
          </cell>
          <cell r="C261" t="str">
            <v xml:space="preserve">200W (W/COVER) </v>
          </cell>
          <cell r="D261">
            <v>1</v>
          </cell>
          <cell r="E261" t="str">
            <v>EA</v>
          </cell>
          <cell r="F261">
            <v>50</v>
          </cell>
          <cell r="G261">
            <v>40714</v>
          </cell>
          <cell r="I261">
            <v>20927</v>
          </cell>
          <cell r="J261">
            <v>19160</v>
          </cell>
          <cell r="K261">
            <v>19160</v>
          </cell>
          <cell r="M261">
            <v>627</v>
          </cell>
          <cell r="AM261">
            <v>1</v>
          </cell>
          <cell r="AN261">
            <v>1.2</v>
          </cell>
          <cell r="AO261">
            <v>1.2</v>
          </cell>
          <cell r="AP261" t="str">
            <v>내선전공</v>
          </cell>
          <cell r="AQ261">
            <v>0.36399999999999999</v>
          </cell>
          <cell r="BB261" t="str">
            <v>전 7-20</v>
          </cell>
          <cell r="BC261">
            <v>1</v>
          </cell>
        </row>
        <row r="262">
          <cell r="B262" t="str">
            <v>90˚Hor.Elbow</v>
          </cell>
          <cell r="C262" t="str">
            <v xml:space="preserve">300W (W/COVER) </v>
          </cell>
          <cell r="D262">
            <v>1</v>
          </cell>
          <cell r="E262" t="str">
            <v>EA</v>
          </cell>
          <cell r="F262">
            <v>50</v>
          </cell>
          <cell r="G262">
            <v>41834</v>
          </cell>
          <cell r="I262">
            <v>20927</v>
          </cell>
          <cell r="J262">
            <v>20280</v>
          </cell>
          <cell r="K262">
            <v>20280</v>
          </cell>
          <cell r="M262">
            <v>627</v>
          </cell>
          <cell r="AM262">
            <v>1</v>
          </cell>
          <cell r="AN262">
            <v>1.2</v>
          </cell>
          <cell r="AO262">
            <v>1.2</v>
          </cell>
          <cell r="AP262" t="str">
            <v>내선전공</v>
          </cell>
          <cell r="AQ262">
            <v>0.36399999999999999</v>
          </cell>
          <cell r="BB262" t="str">
            <v>전 7-20</v>
          </cell>
          <cell r="BC262">
            <v>1</v>
          </cell>
        </row>
        <row r="263">
          <cell r="B263" t="str">
            <v>90˚Hor.Elbow</v>
          </cell>
          <cell r="C263" t="str">
            <v xml:space="preserve">450W (W/COVER) </v>
          </cell>
          <cell r="D263">
            <v>1</v>
          </cell>
          <cell r="E263" t="str">
            <v>EA</v>
          </cell>
          <cell r="F263">
            <v>50</v>
          </cell>
          <cell r="G263">
            <v>45614</v>
          </cell>
          <cell r="I263">
            <v>20927</v>
          </cell>
          <cell r="J263">
            <v>24060</v>
          </cell>
          <cell r="K263">
            <v>24060</v>
          </cell>
          <cell r="M263">
            <v>627</v>
          </cell>
          <cell r="AM263">
            <v>1</v>
          </cell>
          <cell r="AN263">
            <v>1.2</v>
          </cell>
          <cell r="AO263">
            <v>1.2</v>
          </cell>
          <cell r="AP263" t="str">
            <v>내선전공</v>
          </cell>
          <cell r="AQ263">
            <v>0.36399999999999999</v>
          </cell>
          <cell r="BB263" t="str">
            <v>전 7-20</v>
          </cell>
          <cell r="BC263">
            <v>1</v>
          </cell>
        </row>
        <row r="264">
          <cell r="B264" t="str">
            <v>90˚Hor.Elbow</v>
          </cell>
          <cell r="C264" t="str">
            <v xml:space="preserve">500W (W/COVER) </v>
          </cell>
          <cell r="D264">
            <v>1</v>
          </cell>
          <cell r="E264" t="str">
            <v>EA</v>
          </cell>
          <cell r="F264">
            <v>50</v>
          </cell>
          <cell r="G264">
            <v>21554</v>
          </cell>
          <cell r="I264">
            <v>20927</v>
          </cell>
          <cell r="K264">
            <v>0</v>
          </cell>
          <cell r="M264">
            <v>627</v>
          </cell>
          <cell r="AM264">
            <v>1</v>
          </cell>
          <cell r="AN264">
            <v>1.2</v>
          </cell>
          <cell r="AO264">
            <v>1.2</v>
          </cell>
          <cell r="AP264" t="str">
            <v>내선전공</v>
          </cell>
          <cell r="AQ264">
            <v>0.36399999999999999</v>
          </cell>
          <cell r="BB264" t="str">
            <v>전 7-20</v>
          </cell>
          <cell r="BC264">
            <v>1</v>
          </cell>
        </row>
        <row r="265">
          <cell r="B265" t="str">
            <v>90˚Hor.Elbow</v>
          </cell>
          <cell r="C265" t="str">
            <v xml:space="preserve">600W (W/COVER) </v>
          </cell>
          <cell r="D265">
            <v>1</v>
          </cell>
          <cell r="E265" t="str">
            <v>EA</v>
          </cell>
          <cell r="F265">
            <v>50</v>
          </cell>
          <cell r="G265">
            <v>45614</v>
          </cell>
          <cell r="I265">
            <v>20927</v>
          </cell>
          <cell r="J265">
            <v>24060</v>
          </cell>
          <cell r="K265">
            <v>24060</v>
          </cell>
          <cell r="M265">
            <v>627</v>
          </cell>
          <cell r="AM265">
            <v>1</v>
          </cell>
          <cell r="AN265">
            <v>1.2</v>
          </cell>
          <cell r="AO265">
            <v>1.2</v>
          </cell>
          <cell r="AP265" t="str">
            <v>내선전공</v>
          </cell>
          <cell r="AQ265">
            <v>0.36399999999999999</v>
          </cell>
          <cell r="BB265" t="str">
            <v>전 7-20</v>
          </cell>
          <cell r="BC265">
            <v>1</v>
          </cell>
        </row>
        <row r="266">
          <cell r="B266" t="str">
            <v>Hor-Tee</v>
          </cell>
          <cell r="C266" t="str">
            <v xml:space="preserve">200W (W/COVER) </v>
          </cell>
          <cell r="D266">
            <v>1</v>
          </cell>
          <cell r="E266" t="str">
            <v>EA</v>
          </cell>
          <cell r="F266">
            <v>50</v>
          </cell>
          <cell r="G266">
            <v>47554</v>
          </cell>
          <cell r="I266">
            <v>20927</v>
          </cell>
          <cell r="J266">
            <v>26000</v>
          </cell>
          <cell r="K266">
            <v>26000</v>
          </cell>
          <cell r="M266">
            <v>627</v>
          </cell>
          <cell r="AM266">
            <v>1</v>
          </cell>
          <cell r="AN266">
            <v>1.2</v>
          </cell>
          <cell r="AO266">
            <v>1.2</v>
          </cell>
          <cell r="AP266" t="str">
            <v>내선전공</v>
          </cell>
          <cell r="AQ266">
            <v>0.36399999999999999</v>
          </cell>
          <cell r="BB266" t="str">
            <v>전 7-20</v>
          </cell>
          <cell r="BC266">
            <v>1</v>
          </cell>
        </row>
        <row r="267">
          <cell r="B267" t="str">
            <v>Hor-Tee</v>
          </cell>
          <cell r="C267" t="str">
            <v xml:space="preserve">300W (W/COVER) </v>
          </cell>
          <cell r="D267">
            <v>1</v>
          </cell>
          <cell r="E267" t="str">
            <v>EA</v>
          </cell>
          <cell r="F267">
            <v>50</v>
          </cell>
          <cell r="G267">
            <v>49184</v>
          </cell>
          <cell r="I267">
            <v>20927</v>
          </cell>
          <cell r="J267">
            <v>27630</v>
          </cell>
          <cell r="K267">
            <v>27630</v>
          </cell>
          <cell r="M267">
            <v>627</v>
          </cell>
          <cell r="AM267">
            <v>1</v>
          </cell>
          <cell r="AN267">
            <v>1.2</v>
          </cell>
          <cell r="AO267">
            <v>1.2</v>
          </cell>
          <cell r="AP267" t="str">
            <v>내선전공</v>
          </cell>
          <cell r="AQ267">
            <v>0.36399999999999999</v>
          </cell>
          <cell r="BB267" t="str">
            <v>전 7-20</v>
          </cell>
          <cell r="BC267">
            <v>1</v>
          </cell>
        </row>
        <row r="268">
          <cell r="B268" t="str">
            <v>Hor-Tee</v>
          </cell>
          <cell r="C268" t="str">
            <v xml:space="preserve">450W (W/COVER) </v>
          </cell>
          <cell r="D268">
            <v>1</v>
          </cell>
          <cell r="E268" t="str">
            <v>EA</v>
          </cell>
          <cell r="F268">
            <v>50</v>
          </cell>
          <cell r="G268">
            <v>54304</v>
          </cell>
          <cell r="I268">
            <v>20927</v>
          </cell>
          <cell r="J268">
            <v>32750</v>
          </cell>
          <cell r="K268">
            <v>32750</v>
          </cell>
          <cell r="M268">
            <v>627</v>
          </cell>
          <cell r="AM268">
            <v>1</v>
          </cell>
          <cell r="AN268">
            <v>1.2</v>
          </cell>
          <cell r="AO268">
            <v>1.2</v>
          </cell>
          <cell r="AP268" t="str">
            <v>내선전공</v>
          </cell>
          <cell r="AQ268">
            <v>0.36399999999999999</v>
          </cell>
          <cell r="BB268" t="str">
            <v>전 7-20</v>
          </cell>
          <cell r="BC268">
            <v>1</v>
          </cell>
        </row>
        <row r="269">
          <cell r="B269" t="str">
            <v>Hor-Tee</v>
          </cell>
          <cell r="C269" t="str">
            <v xml:space="preserve">500W (W/COVER) </v>
          </cell>
          <cell r="D269">
            <v>1</v>
          </cell>
          <cell r="E269" t="str">
            <v>EA</v>
          </cell>
          <cell r="F269">
            <v>50</v>
          </cell>
          <cell r="G269">
            <v>21554</v>
          </cell>
          <cell r="I269">
            <v>20927</v>
          </cell>
          <cell r="K269">
            <v>0</v>
          </cell>
          <cell r="M269">
            <v>627</v>
          </cell>
          <cell r="AM269">
            <v>1</v>
          </cell>
          <cell r="AN269">
            <v>1.2</v>
          </cell>
          <cell r="AO269">
            <v>1.2</v>
          </cell>
          <cell r="AP269" t="str">
            <v>내선전공</v>
          </cell>
          <cell r="AQ269">
            <v>0.36399999999999999</v>
          </cell>
          <cell r="BB269" t="str">
            <v>전 7-20</v>
          </cell>
          <cell r="BC269">
            <v>1</v>
          </cell>
        </row>
        <row r="270">
          <cell r="B270" t="str">
            <v>Hor-Tee</v>
          </cell>
          <cell r="C270" t="str">
            <v xml:space="preserve">600W (W/COVER) </v>
          </cell>
          <cell r="D270">
            <v>1</v>
          </cell>
          <cell r="E270" t="str">
            <v>EA</v>
          </cell>
          <cell r="F270">
            <v>50</v>
          </cell>
          <cell r="G270">
            <v>54304</v>
          </cell>
          <cell r="I270">
            <v>20927</v>
          </cell>
          <cell r="J270">
            <v>32750</v>
          </cell>
          <cell r="K270">
            <v>32750</v>
          </cell>
          <cell r="M270">
            <v>627</v>
          </cell>
          <cell r="AM270">
            <v>1</v>
          </cell>
          <cell r="AN270">
            <v>1.2</v>
          </cell>
          <cell r="AO270">
            <v>1.2</v>
          </cell>
          <cell r="AP270" t="str">
            <v>내선전공</v>
          </cell>
          <cell r="AQ270">
            <v>0.36399999999999999</v>
          </cell>
          <cell r="BB270" t="str">
            <v>전 7-20</v>
          </cell>
          <cell r="BC270">
            <v>1</v>
          </cell>
        </row>
        <row r="271">
          <cell r="B271" t="str">
            <v>90˚VER.Elbow</v>
          </cell>
          <cell r="C271" t="str">
            <v xml:space="preserve">200W (W/COVER) </v>
          </cell>
          <cell r="D271">
            <v>1</v>
          </cell>
          <cell r="E271" t="str">
            <v>EA</v>
          </cell>
          <cell r="F271">
            <v>50</v>
          </cell>
          <cell r="G271">
            <v>21554</v>
          </cell>
          <cell r="I271">
            <v>20927</v>
          </cell>
          <cell r="K271">
            <v>0</v>
          </cell>
          <cell r="M271">
            <v>627</v>
          </cell>
          <cell r="AM271">
            <v>1</v>
          </cell>
          <cell r="AN271">
            <v>1.2</v>
          </cell>
          <cell r="AO271">
            <v>1.2</v>
          </cell>
          <cell r="AP271" t="str">
            <v>내선전공</v>
          </cell>
          <cell r="AQ271">
            <v>0.36399999999999999</v>
          </cell>
          <cell r="BB271" t="str">
            <v>전 7-20</v>
          </cell>
          <cell r="BC271">
            <v>1</v>
          </cell>
        </row>
        <row r="272">
          <cell r="B272" t="str">
            <v>90˚VER.Elbow</v>
          </cell>
          <cell r="C272" t="str">
            <v xml:space="preserve">300W (W/COVER) </v>
          </cell>
          <cell r="D272">
            <v>1</v>
          </cell>
          <cell r="E272" t="str">
            <v>EA</v>
          </cell>
          <cell r="F272">
            <v>50</v>
          </cell>
          <cell r="G272">
            <v>41104</v>
          </cell>
          <cell r="I272">
            <v>20927</v>
          </cell>
          <cell r="J272">
            <v>19550</v>
          </cell>
          <cell r="K272">
            <v>19550</v>
          </cell>
          <cell r="M272">
            <v>627</v>
          </cell>
          <cell r="AM272">
            <v>1</v>
          </cell>
          <cell r="AN272">
            <v>1.2</v>
          </cell>
          <cell r="AO272">
            <v>1.2</v>
          </cell>
          <cell r="AP272" t="str">
            <v>내선전공</v>
          </cell>
          <cell r="AQ272">
            <v>0.36399999999999999</v>
          </cell>
          <cell r="BB272" t="str">
            <v>전 7-20</v>
          </cell>
          <cell r="BC272">
            <v>1</v>
          </cell>
        </row>
        <row r="273">
          <cell r="B273" t="str">
            <v>90˚VER.Elbow</v>
          </cell>
          <cell r="C273" t="str">
            <v xml:space="preserve">450W (W/COVER) </v>
          </cell>
          <cell r="D273">
            <v>1</v>
          </cell>
          <cell r="E273" t="str">
            <v>EA</v>
          </cell>
          <cell r="F273">
            <v>50</v>
          </cell>
          <cell r="G273">
            <v>56424</v>
          </cell>
          <cell r="I273">
            <v>20927</v>
          </cell>
          <cell r="J273">
            <v>34870</v>
          </cell>
          <cell r="K273">
            <v>34870</v>
          </cell>
          <cell r="M273">
            <v>627</v>
          </cell>
          <cell r="AM273">
            <v>1</v>
          </cell>
          <cell r="AN273">
            <v>1.2</v>
          </cell>
          <cell r="AO273">
            <v>1.2</v>
          </cell>
          <cell r="AP273" t="str">
            <v>내선전공</v>
          </cell>
          <cell r="AQ273">
            <v>0.36399999999999999</v>
          </cell>
          <cell r="BB273" t="str">
            <v>전 7-20</v>
          </cell>
          <cell r="BC273">
            <v>1</v>
          </cell>
        </row>
        <row r="274">
          <cell r="B274" t="str">
            <v>90˚VER.Elbow</v>
          </cell>
          <cell r="C274" t="str">
            <v xml:space="preserve">500W (W/COVER) </v>
          </cell>
          <cell r="D274">
            <v>1</v>
          </cell>
          <cell r="E274" t="str">
            <v>EA</v>
          </cell>
          <cell r="F274">
            <v>50</v>
          </cell>
          <cell r="G274">
            <v>21554</v>
          </cell>
          <cell r="I274">
            <v>20927</v>
          </cell>
          <cell r="K274">
            <v>0</v>
          </cell>
          <cell r="M274">
            <v>627</v>
          </cell>
          <cell r="AM274">
            <v>1</v>
          </cell>
          <cell r="AN274">
            <v>1.2</v>
          </cell>
          <cell r="AO274">
            <v>1.2</v>
          </cell>
          <cell r="AP274" t="str">
            <v>내선전공</v>
          </cell>
          <cell r="AQ274">
            <v>0.36399999999999999</v>
          </cell>
          <cell r="BB274" t="str">
            <v>전 7-20</v>
          </cell>
          <cell r="BC274">
            <v>1</v>
          </cell>
        </row>
        <row r="275">
          <cell r="B275" t="str">
            <v>90˚VER.Elbow</v>
          </cell>
          <cell r="C275" t="str">
            <v xml:space="preserve">600W (W/COVER) </v>
          </cell>
          <cell r="D275">
            <v>1</v>
          </cell>
          <cell r="E275" t="str">
            <v>EA</v>
          </cell>
          <cell r="F275">
            <v>50</v>
          </cell>
          <cell r="G275">
            <v>44754</v>
          </cell>
          <cell r="I275">
            <v>20927</v>
          </cell>
          <cell r="J275">
            <v>23200</v>
          </cell>
          <cell r="K275">
            <v>23200</v>
          </cell>
          <cell r="M275">
            <v>627</v>
          </cell>
          <cell r="AM275">
            <v>1</v>
          </cell>
          <cell r="AN275">
            <v>1.2</v>
          </cell>
          <cell r="AO275">
            <v>1.2</v>
          </cell>
          <cell r="AP275" t="str">
            <v>내선전공</v>
          </cell>
          <cell r="AQ275">
            <v>0.36399999999999999</v>
          </cell>
          <cell r="BB275" t="str">
            <v>전 7-20</v>
          </cell>
          <cell r="BC275">
            <v>1</v>
          </cell>
        </row>
        <row r="276">
          <cell r="B276" t="str">
            <v>Hor-Cross</v>
          </cell>
          <cell r="C276" t="str">
            <v xml:space="preserve">300W (W/COVER) </v>
          </cell>
          <cell r="D276">
            <v>1</v>
          </cell>
          <cell r="E276" t="str">
            <v>EA</v>
          </cell>
          <cell r="F276">
            <v>50</v>
          </cell>
          <cell r="G276">
            <v>21554</v>
          </cell>
          <cell r="I276">
            <v>20927</v>
          </cell>
          <cell r="K276">
            <v>0</v>
          </cell>
          <cell r="M276">
            <v>627</v>
          </cell>
          <cell r="AM276">
            <v>1</v>
          </cell>
          <cell r="AN276">
            <v>1.2</v>
          </cell>
          <cell r="AO276">
            <v>1.2</v>
          </cell>
          <cell r="AP276" t="str">
            <v>내선전공</v>
          </cell>
          <cell r="AQ276">
            <v>0.36399999999999999</v>
          </cell>
          <cell r="BB276" t="str">
            <v>전 7-20</v>
          </cell>
          <cell r="BC276">
            <v>1</v>
          </cell>
        </row>
        <row r="277">
          <cell r="B277" t="str">
            <v>Hor-Cross</v>
          </cell>
          <cell r="C277" t="str">
            <v xml:space="preserve">450W (W/COVER) </v>
          </cell>
          <cell r="D277">
            <v>1</v>
          </cell>
          <cell r="E277" t="str">
            <v>EA</v>
          </cell>
          <cell r="F277">
            <v>50</v>
          </cell>
          <cell r="G277">
            <v>57784</v>
          </cell>
          <cell r="I277">
            <v>20927</v>
          </cell>
          <cell r="J277">
            <v>36230</v>
          </cell>
          <cell r="K277">
            <v>36230</v>
          </cell>
          <cell r="M277">
            <v>627</v>
          </cell>
          <cell r="AM277">
            <v>1</v>
          </cell>
          <cell r="AN277">
            <v>1.2</v>
          </cell>
          <cell r="AO277">
            <v>1.2</v>
          </cell>
          <cell r="AP277" t="str">
            <v>내선전공</v>
          </cell>
          <cell r="AQ277">
            <v>0.36399999999999999</v>
          </cell>
          <cell r="BB277" t="str">
            <v>전 7-20</v>
          </cell>
          <cell r="BC277">
            <v>1</v>
          </cell>
        </row>
        <row r="278">
          <cell r="B278" t="str">
            <v>Hor-Cross</v>
          </cell>
          <cell r="C278" t="str">
            <v xml:space="preserve">600W (W/COVER) </v>
          </cell>
          <cell r="D278">
            <v>1</v>
          </cell>
          <cell r="E278" t="str">
            <v>EA</v>
          </cell>
          <cell r="F278">
            <v>50</v>
          </cell>
          <cell r="G278">
            <v>21554</v>
          </cell>
          <cell r="I278">
            <v>20927</v>
          </cell>
          <cell r="K278">
            <v>0</v>
          </cell>
          <cell r="M278">
            <v>627</v>
          </cell>
          <cell r="AM278">
            <v>1</v>
          </cell>
          <cell r="AN278">
            <v>1.2</v>
          </cell>
          <cell r="AO278">
            <v>1.2</v>
          </cell>
          <cell r="AP278" t="str">
            <v>내선전공</v>
          </cell>
          <cell r="AQ278">
            <v>0.36399999999999999</v>
          </cell>
          <cell r="BB278" t="str">
            <v>전 7-20</v>
          </cell>
          <cell r="BC278">
            <v>1</v>
          </cell>
        </row>
        <row r="279">
          <cell r="B279" t="str">
            <v>Reducer</v>
          </cell>
          <cell r="C279" t="str">
            <v>450W-300W</v>
          </cell>
          <cell r="D279">
            <v>1</v>
          </cell>
          <cell r="E279" t="str">
            <v>EA</v>
          </cell>
          <cell r="F279">
            <v>50</v>
          </cell>
          <cell r="G279">
            <v>29554</v>
          </cell>
          <cell r="I279">
            <v>20927</v>
          </cell>
          <cell r="J279">
            <v>8000</v>
          </cell>
          <cell r="K279">
            <v>8000</v>
          </cell>
          <cell r="M279">
            <v>627</v>
          </cell>
          <cell r="AM279">
            <v>1</v>
          </cell>
          <cell r="AN279">
            <v>1.2</v>
          </cell>
          <cell r="AO279">
            <v>1.2</v>
          </cell>
          <cell r="AP279" t="str">
            <v>내선전공</v>
          </cell>
          <cell r="AQ279">
            <v>0.36399999999999999</v>
          </cell>
          <cell r="BB279" t="str">
            <v>전 7-20</v>
          </cell>
          <cell r="BC279">
            <v>1</v>
          </cell>
        </row>
        <row r="280">
          <cell r="B280" t="str">
            <v>앙카 볼트</v>
          </cell>
          <cell r="C280" t="str">
            <v>φ16 x 250</v>
          </cell>
          <cell r="D280">
            <v>1</v>
          </cell>
          <cell r="E280" t="str">
            <v>EA</v>
          </cell>
          <cell r="F280">
            <v>50</v>
          </cell>
          <cell r="G280">
            <v>5921</v>
          </cell>
          <cell r="I280">
            <v>5749</v>
          </cell>
          <cell r="K280">
            <v>0</v>
          </cell>
          <cell r="M280">
            <v>172</v>
          </cell>
          <cell r="AM280">
            <v>1</v>
          </cell>
          <cell r="AN280">
            <v>1</v>
          </cell>
          <cell r="AO280">
            <v>1</v>
          </cell>
          <cell r="AP280" t="str">
            <v>내선전공</v>
          </cell>
          <cell r="AQ280">
            <v>0.12</v>
          </cell>
          <cell r="BB280" t="str">
            <v>전 7-18</v>
          </cell>
          <cell r="BC280">
            <v>1</v>
          </cell>
        </row>
        <row r="281">
          <cell r="A281">
            <v>113</v>
          </cell>
          <cell r="B281" t="str">
            <v>DW</v>
          </cell>
          <cell r="C281" t="str">
            <v>STS 316L</v>
          </cell>
          <cell r="D281">
            <v>1</v>
          </cell>
          <cell r="E281" t="str">
            <v>m</v>
          </cell>
          <cell r="F281">
            <v>50</v>
          </cell>
          <cell r="G281">
            <v>6433</v>
          </cell>
          <cell r="I281">
            <v>421</v>
          </cell>
          <cell r="J281">
            <v>6000</v>
          </cell>
          <cell r="K281">
            <v>6000</v>
          </cell>
          <cell r="M281">
            <v>12</v>
          </cell>
          <cell r="AM281">
            <v>2</v>
          </cell>
          <cell r="AN281">
            <v>1</v>
          </cell>
          <cell r="AO281">
            <v>1</v>
          </cell>
          <cell r="AP281" t="str">
            <v>저압케이블공</v>
          </cell>
          <cell r="AQ281">
            <v>6.0000000000000001E-3</v>
          </cell>
          <cell r="AR281" t="str">
            <v>보통인부</v>
          </cell>
          <cell r="AS281">
            <v>2E-3</v>
          </cell>
          <cell r="BB281" t="str">
            <v>전 5-33</v>
          </cell>
          <cell r="BC281">
            <v>1</v>
          </cell>
        </row>
        <row r="282">
          <cell r="A282">
            <v>114</v>
          </cell>
          <cell r="B282" t="str">
            <v>PARAPET ARM</v>
          </cell>
          <cell r="C282" t="str">
            <v>SS41, Angle 5tx40x40</v>
          </cell>
          <cell r="D282">
            <v>1</v>
          </cell>
          <cell r="E282" t="str">
            <v>EA</v>
          </cell>
          <cell r="F282">
            <v>50</v>
          </cell>
          <cell r="G282">
            <v>56051</v>
          </cell>
          <cell r="I282">
            <v>35487</v>
          </cell>
          <cell r="J282">
            <v>19500</v>
          </cell>
          <cell r="K282">
            <v>19500</v>
          </cell>
          <cell r="M282">
            <v>1064</v>
          </cell>
          <cell r="AM282">
            <v>1</v>
          </cell>
          <cell r="AN282">
            <v>1</v>
          </cell>
          <cell r="AO282">
            <v>1</v>
          </cell>
          <cell r="AP282" t="str">
            <v>저압케이블공</v>
          </cell>
          <cell r="AQ282">
            <v>0.6</v>
          </cell>
          <cell r="BB282" t="str">
            <v>전 5-33</v>
          </cell>
          <cell r="BC282">
            <v>1</v>
          </cell>
        </row>
        <row r="283">
          <cell r="A283">
            <v>115</v>
          </cell>
          <cell r="B283" t="str">
            <v>PARAPET 말단ARM</v>
          </cell>
          <cell r="C283" t="str">
            <v>SS41, Angle 5tx40x40</v>
          </cell>
          <cell r="D283">
            <v>1</v>
          </cell>
          <cell r="E283" t="str">
            <v>EA</v>
          </cell>
          <cell r="F283">
            <v>50</v>
          </cell>
          <cell r="G283">
            <v>90111</v>
          </cell>
          <cell r="I283">
            <v>65060</v>
          </cell>
          <cell r="J283">
            <v>23100</v>
          </cell>
          <cell r="K283">
            <v>23100</v>
          </cell>
          <cell r="M283">
            <v>1951</v>
          </cell>
          <cell r="AM283">
            <v>1</v>
          </cell>
          <cell r="AN283">
            <v>1</v>
          </cell>
          <cell r="AO283">
            <v>1</v>
          </cell>
          <cell r="AP283" t="str">
            <v>저압케이블공</v>
          </cell>
          <cell r="AQ283">
            <v>1.1000000000000001</v>
          </cell>
          <cell r="BB283" t="str">
            <v>전 5-33</v>
          </cell>
          <cell r="BC283">
            <v>1</v>
          </cell>
        </row>
        <row r="284">
          <cell r="A284">
            <v>116</v>
          </cell>
          <cell r="B284" t="str">
            <v>WIRE VISE</v>
          </cell>
          <cell r="D284">
            <v>1</v>
          </cell>
          <cell r="E284" t="str">
            <v>EA</v>
          </cell>
          <cell r="F284">
            <v>50</v>
          </cell>
          <cell r="G284">
            <v>17410</v>
          </cell>
          <cell r="I284">
            <v>8360</v>
          </cell>
          <cell r="J284">
            <v>8800</v>
          </cell>
          <cell r="K284">
            <v>8800</v>
          </cell>
          <cell r="M284">
            <v>250</v>
          </cell>
          <cell r="AM284">
            <v>2</v>
          </cell>
          <cell r="AN284">
            <v>1</v>
          </cell>
          <cell r="AO284">
            <v>1</v>
          </cell>
          <cell r="AP284" t="str">
            <v>저압케이블공</v>
          </cell>
          <cell r="AQ284">
            <v>0.09</v>
          </cell>
          <cell r="AR284" t="str">
            <v>보통인부</v>
          </cell>
          <cell r="AS284">
            <v>0.09</v>
          </cell>
          <cell r="BB284" t="str">
            <v>전 5-33</v>
          </cell>
          <cell r="BC284">
            <v>1</v>
          </cell>
        </row>
        <row r="285">
          <cell r="A285">
            <v>117</v>
          </cell>
          <cell r="B285" t="str">
            <v>CONNECTION WIRE</v>
          </cell>
          <cell r="C285" t="str">
            <v>CU 나동선(5mm)</v>
          </cell>
          <cell r="D285">
            <v>1</v>
          </cell>
          <cell r="E285" t="str">
            <v>m</v>
          </cell>
          <cell r="F285">
            <v>50</v>
          </cell>
          <cell r="G285">
            <v>2298</v>
          </cell>
          <cell r="I285">
            <v>1437</v>
          </cell>
          <cell r="J285">
            <v>818</v>
          </cell>
          <cell r="K285">
            <v>818</v>
          </cell>
          <cell r="M285">
            <v>43</v>
          </cell>
          <cell r="AM285">
            <v>1</v>
          </cell>
          <cell r="AN285">
            <v>1</v>
          </cell>
          <cell r="AO285">
            <v>1</v>
          </cell>
          <cell r="AP285" t="str">
            <v>내선전공</v>
          </cell>
          <cell r="AQ285">
            <v>0.03</v>
          </cell>
          <cell r="BB285" t="str">
            <v>전 7-8</v>
          </cell>
          <cell r="BC285">
            <v>1</v>
          </cell>
        </row>
        <row r="286">
          <cell r="A286">
            <v>118</v>
          </cell>
          <cell r="B286" t="str">
            <v>CONNECTION WIRE용 CLIP</v>
          </cell>
          <cell r="C286" t="str">
            <v>HEX HEAD Type</v>
          </cell>
          <cell r="D286">
            <v>1</v>
          </cell>
          <cell r="E286" t="str">
            <v>SET</v>
          </cell>
          <cell r="F286">
            <v>50</v>
          </cell>
          <cell r="G286">
            <v>4074</v>
          </cell>
          <cell r="I286">
            <v>2111</v>
          </cell>
          <cell r="J286">
            <v>1900</v>
          </cell>
          <cell r="K286">
            <v>1900</v>
          </cell>
          <cell r="M286">
            <v>63</v>
          </cell>
          <cell r="AM286">
            <v>2</v>
          </cell>
          <cell r="AN286">
            <v>1</v>
          </cell>
          <cell r="AO286">
            <v>1</v>
          </cell>
          <cell r="AP286" t="str">
            <v>저압케이블공</v>
          </cell>
          <cell r="AQ286">
            <v>0.03</v>
          </cell>
          <cell r="AR286" t="str">
            <v>보통인부</v>
          </cell>
          <cell r="AS286">
            <v>0.01</v>
          </cell>
          <cell r="BB286" t="str">
            <v>전 5-33</v>
          </cell>
          <cell r="BC286">
            <v>1</v>
          </cell>
        </row>
        <row r="287">
          <cell r="A287">
            <v>119</v>
          </cell>
          <cell r="B287" t="str">
            <v>STS WIRE ROPE</v>
          </cell>
          <cell r="C287" t="str">
            <v>4.0mm</v>
          </cell>
          <cell r="D287">
            <v>1</v>
          </cell>
          <cell r="E287" t="str">
            <v>m</v>
          </cell>
          <cell r="F287">
            <v>50</v>
          </cell>
          <cell r="G287">
            <v>2030</v>
          </cell>
          <cell r="I287">
            <v>1437</v>
          </cell>
          <cell r="J287">
            <v>550</v>
          </cell>
          <cell r="K287">
            <v>550</v>
          </cell>
          <cell r="M287">
            <v>43</v>
          </cell>
          <cell r="AM287">
            <v>1</v>
          </cell>
          <cell r="AN287">
            <v>1</v>
          </cell>
          <cell r="AO287">
            <v>1</v>
          </cell>
          <cell r="AP287" t="str">
            <v>내선전공</v>
          </cell>
          <cell r="AQ287">
            <v>0.03</v>
          </cell>
          <cell r="BB287" t="str">
            <v>전 7-8</v>
          </cell>
          <cell r="BC287">
            <v>1</v>
          </cell>
        </row>
        <row r="288">
          <cell r="A288">
            <v>120</v>
          </cell>
          <cell r="B288" t="str">
            <v>STS WIRE ROPE용 CLIP</v>
          </cell>
          <cell r="C288" t="str">
            <v>15mm, 절연형</v>
          </cell>
          <cell r="D288">
            <v>1</v>
          </cell>
          <cell r="E288" t="str">
            <v>EA</v>
          </cell>
          <cell r="F288">
            <v>50</v>
          </cell>
          <cell r="G288">
            <v>3674</v>
          </cell>
          <cell r="I288">
            <v>2111</v>
          </cell>
          <cell r="J288">
            <v>1500</v>
          </cell>
          <cell r="K288">
            <v>1500</v>
          </cell>
          <cell r="M288">
            <v>63</v>
          </cell>
          <cell r="AM288">
            <v>2</v>
          </cell>
          <cell r="AN288">
            <v>1</v>
          </cell>
          <cell r="AO288">
            <v>1</v>
          </cell>
          <cell r="AP288" t="str">
            <v>저압케이블공</v>
          </cell>
          <cell r="AQ288">
            <v>0.03</v>
          </cell>
          <cell r="AR288" t="str">
            <v>보통인부</v>
          </cell>
          <cell r="AS288">
            <v>0.01</v>
          </cell>
          <cell r="BB288" t="str">
            <v>전 5-33</v>
          </cell>
          <cell r="BC288">
            <v>1</v>
          </cell>
        </row>
        <row r="289">
          <cell r="A289">
            <v>121</v>
          </cell>
          <cell r="B289" t="str">
            <v>ANCHOR BOLT</v>
          </cell>
          <cell r="C289" t="str">
            <v>M16x145(케미컬)</v>
          </cell>
          <cell r="D289">
            <v>1</v>
          </cell>
          <cell r="E289" t="str">
            <v>SET</v>
          </cell>
          <cell r="F289">
            <v>50</v>
          </cell>
          <cell r="G289">
            <v>9366</v>
          </cell>
          <cell r="I289">
            <v>7443</v>
          </cell>
          <cell r="J289">
            <v>1700</v>
          </cell>
          <cell r="K289">
            <v>1700</v>
          </cell>
          <cell r="M289">
            <v>223</v>
          </cell>
          <cell r="AM289">
            <v>2</v>
          </cell>
          <cell r="AN289">
            <v>1</v>
          </cell>
          <cell r="AO289">
            <v>1</v>
          </cell>
          <cell r="AP289" t="str">
            <v>내선전공</v>
          </cell>
          <cell r="AQ289">
            <v>0.13</v>
          </cell>
          <cell r="AR289" t="str">
            <v>보통인부</v>
          </cell>
          <cell r="AS289">
            <v>3.5999999999999997E-2</v>
          </cell>
          <cell r="BB289" t="str">
            <v>전 7-18</v>
          </cell>
          <cell r="BC289">
            <v>1</v>
          </cell>
        </row>
        <row r="290">
          <cell r="B290" t="str">
            <v>MOUNT &amp; CABLE TIE</v>
          </cell>
          <cell r="D290">
            <v>1</v>
          </cell>
          <cell r="E290" t="str">
            <v>SET</v>
          </cell>
          <cell r="F290">
            <v>50</v>
          </cell>
          <cell r="G290" t="e">
            <v>#N/A</v>
          </cell>
          <cell r="I290" t="e">
            <v>#N/A</v>
          </cell>
          <cell r="J290">
            <v>2600</v>
          </cell>
          <cell r="K290">
            <v>2600</v>
          </cell>
          <cell r="M290" t="e">
            <v>#N/A</v>
          </cell>
          <cell r="AM290">
            <v>0</v>
          </cell>
          <cell r="AN290">
            <v>1</v>
          </cell>
          <cell r="AO290">
            <v>1</v>
          </cell>
          <cell r="BC290">
            <v>1</v>
          </cell>
        </row>
        <row r="291">
          <cell r="B291" t="str">
            <v>VULK</v>
          </cell>
          <cell r="C291" t="str">
            <v>Water Proof, ARM 지지용</v>
          </cell>
          <cell r="D291">
            <v>1</v>
          </cell>
          <cell r="E291" t="str">
            <v>KG</v>
          </cell>
          <cell r="F291">
            <v>50</v>
          </cell>
          <cell r="G291" t="e">
            <v>#N/A</v>
          </cell>
          <cell r="I291" t="e">
            <v>#N/A</v>
          </cell>
          <cell r="J291">
            <v>8500</v>
          </cell>
          <cell r="K291">
            <v>8500</v>
          </cell>
          <cell r="M291" t="e">
            <v>#N/A</v>
          </cell>
          <cell r="AM291">
            <v>0</v>
          </cell>
          <cell r="AN291">
            <v>1</v>
          </cell>
          <cell r="AO291">
            <v>1</v>
          </cell>
          <cell r="BC291">
            <v>1</v>
          </cell>
        </row>
        <row r="292">
          <cell r="B292" t="str">
            <v>EPOXY</v>
          </cell>
          <cell r="C292" t="str">
            <v>MOUNT 지지용</v>
          </cell>
          <cell r="D292">
            <v>1</v>
          </cell>
          <cell r="E292" t="str">
            <v>KG</v>
          </cell>
          <cell r="F292">
            <v>50</v>
          </cell>
          <cell r="G292" t="e">
            <v>#N/A</v>
          </cell>
          <cell r="I292" t="e">
            <v>#N/A</v>
          </cell>
          <cell r="J292">
            <v>13600</v>
          </cell>
          <cell r="K292">
            <v>13600</v>
          </cell>
          <cell r="M292" t="e">
            <v>#N/A</v>
          </cell>
          <cell r="AM292">
            <v>0</v>
          </cell>
          <cell r="AN292">
            <v>1</v>
          </cell>
          <cell r="AO292">
            <v>1</v>
          </cell>
          <cell r="BC292">
            <v>1</v>
          </cell>
        </row>
        <row r="293">
          <cell r="A293">
            <v>122</v>
          </cell>
          <cell r="B293" t="str">
            <v>Ground Wire Clip</v>
          </cell>
          <cell r="C293" t="str">
            <v>15φ용</v>
          </cell>
          <cell r="D293">
            <v>1</v>
          </cell>
          <cell r="E293" t="str">
            <v>EA</v>
          </cell>
          <cell r="F293">
            <v>50</v>
          </cell>
          <cell r="G293">
            <v>18074</v>
          </cell>
          <cell r="I293">
            <v>2111</v>
          </cell>
          <cell r="J293">
            <v>15900</v>
          </cell>
          <cell r="K293">
            <v>15900</v>
          </cell>
          <cell r="M293">
            <v>63</v>
          </cell>
          <cell r="AM293">
            <v>2</v>
          </cell>
          <cell r="AN293">
            <v>1</v>
          </cell>
          <cell r="AO293">
            <v>1</v>
          </cell>
          <cell r="AP293" t="str">
            <v>저압케이블공</v>
          </cell>
          <cell r="AQ293">
            <v>0.03</v>
          </cell>
          <cell r="AR293" t="str">
            <v>보통인부</v>
          </cell>
          <cell r="AS293">
            <v>0.01</v>
          </cell>
          <cell r="BB293" t="str">
            <v>전 5-33</v>
          </cell>
          <cell r="BC293">
            <v>1</v>
          </cell>
        </row>
        <row r="294">
          <cell r="A294">
            <v>123</v>
          </cell>
          <cell r="B294" t="str">
            <v>SBI</v>
          </cell>
          <cell r="D294">
            <v>1</v>
          </cell>
          <cell r="E294" t="str">
            <v>SET</v>
          </cell>
          <cell r="F294">
            <v>50</v>
          </cell>
          <cell r="G294">
            <v>485812</v>
          </cell>
          <cell r="I294">
            <v>43119</v>
          </cell>
          <cell r="J294">
            <v>441400</v>
          </cell>
          <cell r="K294">
            <v>441400</v>
          </cell>
          <cell r="M294">
            <v>1293</v>
          </cell>
          <cell r="AM294">
            <v>1</v>
          </cell>
          <cell r="AN294">
            <v>0.6</v>
          </cell>
          <cell r="AO294">
            <v>0.6</v>
          </cell>
          <cell r="AP294" t="str">
            <v>내선전공</v>
          </cell>
          <cell r="AQ294">
            <v>1.5</v>
          </cell>
          <cell r="BB294" t="str">
            <v>전 5-31</v>
          </cell>
          <cell r="BC294">
            <v>1</v>
          </cell>
        </row>
        <row r="295">
          <cell r="A295">
            <v>124</v>
          </cell>
          <cell r="B295" t="str">
            <v>TERMINAL BASE(POLE)</v>
          </cell>
          <cell r="C295" t="str">
            <v>Angle 5tx40x40</v>
          </cell>
          <cell r="D295">
            <v>1</v>
          </cell>
          <cell r="E295" t="str">
            <v>EA</v>
          </cell>
          <cell r="F295">
            <v>50</v>
          </cell>
          <cell r="G295">
            <v>155211</v>
          </cell>
          <cell r="I295">
            <v>65060</v>
          </cell>
          <cell r="J295">
            <v>88200</v>
          </cell>
          <cell r="K295">
            <v>88200</v>
          </cell>
          <cell r="M295">
            <v>1951</v>
          </cell>
          <cell r="AM295">
            <v>1</v>
          </cell>
          <cell r="AN295">
            <v>1</v>
          </cell>
          <cell r="AO295">
            <v>1</v>
          </cell>
          <cell r="AP295" t="str">
            <v>저압케이블공</v>
          </cell>
          <cell r="AQ295">
            <v>1.1000000000000001</v>
          </cell>
          <cell r="BB295" t="str">
            <v>전 5-33</v>
          </cell>
          <cell r="BC295">
            <v>1</v>
          </cell>
        </row>
        <row r="296">
          <cell r="A296">
            <v>125</v>
          </cell>
          <cell r="B296" t="str">
            <v>SBI</v>
          </cell>
          <cell r="C296" t="str">
            <v>관리동</v>
          </cell>
          <cell r="D296">
            <v>1</v>
          </cell>
          <cell r="E296" t="str">
            <v>개소</v>
          </cell>
          <cell r="F296">
            <v>50</v>
          </cell>
          <cell r="G296">
            <v>67011</v>
          </cell>
          <cell r="I296">
            <v>65060</v>
          </cell>
          <cell r="K296">
            <v>0</v>
          </cell>
          <cell r="M296">
            <v>1951</v>
          </cell>
          <cell r="AM296">
            <v>1</v>
          </cell>
          <cell r="AN296">
            <v>1</v>
          </cell>
          <cell r="AO296">
            <v>1</v>
          </cell>
          <cell r="AP296" t="str">
            <v>저압케이블공</v>
          </cell>
          <cell r="AQ296">
            <v>1.1000000000000001</v>
          </cell>
          <cell r="BC296">
            <v>1</v>
          </cell>
        </row>
        <row r="297">
          <cell r="A297">
            <v>126</v>
          </cell>
          <cell r="B297" t="str">
            <v>CAD WELD</v>
          </cell>
          <cell r="D297">
            <v>1</v>
          </cell>
          <cell r="E297" t="str">
            <v>EA</v>
          </cell>
          <cell r="F297">
            <v>50</v>
          </cell>
          <cell r="G297">
            <v>26976</v>
          </cell>
          <cell r="I297">
            <v>9103</v>
          </cell>
          <cell r="J297">
            <v>17600</v>
          </cell>
          <cell r="K297">
            <v>17600</v>
          </cell>
          <cell r="M297">
            <v>273</v>
          </cell>
          <cell r="AM297">
            <v>1</v>
          </cell>
          <cell r="AN297">
            <v>1</v>
          </cell>
          <cell r="AO297">
            <v>1</v>
          </cell>
          <cell r="AP297" t="str">
            <v>내선전공</v>
          </cell>
          <cell r="AQ297">
            <v>0.19</v>
          </cell>
          <cell r="BB297" t="str">
            <v>전 3-72</v>
          </cell>
          <cell r="BC297">
            <v>1</v>
          </cell>
        </row>
        <row r="298">
          <cell r="A298">
            <v>127</v>
          </cell>
          <cell r="B298" t="str">
            <v>SUPPORT(BRACKET)</v>
          </cell>
          <cell r="C298" t="str">
            <v>STS BAND</v>
          </cell>
          <cell r="D298">
            <v>1</v>
          </cell>
          <cell r="E298" t="str">
            <v>EA</v>
          </cell>
          <cell r="F298">
            <v>50</v>
          </cell>
          <cell r="G298">
            <v>102311</v>
          </cell>
          <cell r="I298">
            <v>65060</v>
          </cell>
          <cell r="J298">
            <v>35300</v>
          </cell>
          <cell r="K298">
            <v>35300</v>
          </cell>
          <cell r="M298">
            <v>1951</v>
          </cell>
          <cell r="AM298">
            <v>1</v>
          </cell>
          <cell r="AN298">
            <v>1</v>
          </cell>
          <cell r="AO298">
            <v>1</v>
          </cell>
          <cell r="AP298" t="str">
            <v>저압케이블공</v>
          </cell>
          <cell r="AQ298">
            <v>1.1000000000000001</v>
          </cell>
          <cell r="BB298" t="str">
            <v>전 5-33</v>
          </cell>
          <cell r="BC298">
            <v>1</v>
          </cell>
        </row>
        <row r="299">
          <cell r="A299">
            <v>128</v>
          </cell>
          <cell r="B299" t="str">
            <v>ROD CLIP</v>
          </cell>
          <cell r="D299">
            <v>1</v>
          </cell>
          <cell r="E299" t="str">
            <v>EA</v>
          </cell>
          <cell r="F299">
            <v>50</v>
          </cell>
          <cell r="G299">
            <v>8374</v>
          </cell>
          <cell r="I299">
            <v>2111</v>
          </cell>
          <cell r="J299">
            <v>6200</v>
          </cell>
          <cell r="K299">
            <v>6200</v>
          </cell>
          <cell r="M299">
            <v>63</v>
          </cell>
          <cell r="AM299">
            <v>2</v>
          </cell>
          <cell r="AN299">
            <v>1</v>
          </cell>
          <cell r="AO299">
            <v>1</v>
          </cell>
          <cell r="AP299" t="str">
            <v>저압케이블공</v>
          </cell>
          <cell r="AQ299">
            <v>0.03</v>
          </cell>
          <cell r="AR299" t="str">
            <v>보통인부</v>
          </cell>
          <cell r="AS299">
            <v>0.01</v>
          </cell>
          <cell r="BB299" t="str">
            <v>전 5-33</v>
          </cell>
          <cell r="BC299">
            <v>1</v>
          </cell>
        </row>
        <row r="300">
          <cell r="A300">
            <v>129</v>
          </cell>
          <cell r="B300" t="str">
            <v>배전용 경완금</v>
          </cell>
          <cell r="C300" t="str">
            <v>75x75x3.2tx900</v>
          </cell>
          <cell r="D300">
            <v>1</v>
          </cell>
          <cell r="E300" t="str">
            <v>EA</v>
          </cell>
          <cell r="F300">
            <v>50</v>
          </cell>
          <cell r="G300">
            <v>24699</v>
          </cell>
          <cell r="I300">
            <v>18932</v>
          </cell>
          <cell r="J300">
            <v>5200</v>
          </cell>
          <cell r="K300">
            <v>5200</v>
          </cell>
          <cell r="M300">
            <v>567</v>
          </cell>
          <cell r="AM300">
            <v>2</v>
          </cell>
          <cell r="AN300">
            <v>1</v>
          </cell>
          <cell r="AO300">
            <v>1</v>
          </cell>
          <cell r="AP300" t="str">
            <v>배전전공</v>
          </cell>
          <cell r="AQ300">
            <v>0.09</v>
          </cell>
          <cell r="AR300" t="str">
            <v>보통인부</v>
          </cell>
          <cell r="AS300">
            <v>0.09</v>
          </cell>
          <cell r="BB300" t="str">
            <v>전 5-16</v>
          </cell>
          <cell r="BC300">
            <v>1</v>
          </cell>
        </row>
        <row r="301">
          <cell r="A301">
            <v>130</v>
          </cell>
          <cell r="B301" t="str">
            <v>배전용 경완금</v>
          </cell>
          <cell r="C301" t="str">
            <v>75x75x3.2tx1400</v>
          </cell>
          <cell r="D301">
            <v>1</v>
          </cell>
          <cell r="E301" t="str">
            <v>EA</v>
          </cell>
          <cell r="F301">
            <v>50</v>
          </cell>
          <cell r="G301">
            <v>31467</v>
          </cell>
          <cell r="I301">
            <v>21036</v>
          </cell>
          <cell r="J301">
            <v>9800</v>
          </cell>
          <cell r="K301">
            <v>9800</v>
          </cell>
          <cell r="M301">
            <v>631</v>
          </cell>
          <cell r="AM301">
            <v>2</v>
          </cell>
          <cell r="AN301">
            <v>1</v>
          </cell>
          <cell r="AO301">
            <v>1</v>
          </cell>
          <cell r="AP301" t="str">
            <v>배전전공</v>
          </cell>
          <cell r="AQ301">
            <v>0.1</v>
          </cell>
          <cell r="AR301" t="str">
            <v>보통인부</v>
          </cell>
          <cell r="AS301">
            <v>0.1</v>
          </cell>
          <cell r="BB301" t="str">
            <v>전 5-16</v>
          </cell>
          <cell r="BC301">
            <v>1</v>
          </cell>
        </row>
        <row r="302">
          <cell r="A302">
            <v>131</v>
          </cell>
          <cell r="B302" t="str">
            <v>배전용 완금</v>
          </cell>
          <cell r="C302" t="str">
            <v>90x90x7tx1800</v>
          </cell>
          <cell r="D302">
            <v>1</v>
          </cell>
          <cell r="E302" t="str">
            <v>EA</v>
          </cell>
          <cell r="F302">
            <v>50</v>
          </cell>
          <cell r="G302">
            <v>42667</v>
          </cell>
          <cell r="I302">
            <v>21036</v>
          </cell>
          <cell r="J302">
            <v>21000</v>
          </cell>
          <cell r="K302">
            <v>21000</v>
          </cell>
          <cell r="M302">
            <v>631</v>
          </cell>
          <cell r="AM302">
            <v>2</v>
          </cell>
          <cell r="AN302">
            <v>1</v>
          </cell>
          <cell r="AO302">
            <v>1</v>
          </cell>
          <cell r="AP302" t="str">
            <v>배전전공</v>
          </cell>
          <cell r="AQ302">
            <v>0.1</v>
          </cell>
          <cell r="AR302" t="str">
            <v>보통인부</v>
          </cell>
          <cell r="AS302">
            <v>0.1</v>
          </cell>
          <cell r="BB302" t="str">
            <v>전 5-16</v>
          </cell>
          <cell r="BC302">
            <v>1</v>
          </cell>
        </row>
        <row r="303">
          <cell r="A303">
            <v>132</v>
          </cell>
          <cell r="B303" t="str">
            <v>배전용 완금</v>
          </cell>
          <cell r="C303" t="str">
            <v>90x90x7tx2400</v>
          </cell>
          <cell r="D303">
            <v>1</v>
          </cell>
          <cell r="E303" t="str">
            <v>EA</v>
          </cell>
          <cell r="F303">
            <v>50</v>
          </cell>
          <cell r="G303">
            <v>57667</v>
          </cell>
          <cell r="I303">
            <v>27347</v>
          </cell>
          <cell r="J303">
            <v>29500</v>
          </cell>
          <cell r="K303">
            <v>29500</v>
          </cell>
          <cell r="M303">
            <v>820</v>
          </cell>
          <cell r="AM303">
            <v>2</v>
          </cell>
          <cell r="AN303">
            <v>1</v>
          </cell>
          <cell r="AO303">
            <v>1</v>
          </cell>
          <cell r="AP303" t="str">
            <v>배전전공</v>
          </cell>
          <cell r="AQ303">
            <v>0.13</v>
          </cell>
          <cell r="AR303" t="str">
            <v>보통인부</v>
          </cell>
          <cell r="AS303">
            <v>0.13</v>
          </cell>
          <cell r="BB303" t="str">
            <v>전 5-16</v>
          </cell>
          <cell r="BC303">
            <v>1</v>
          </cell>
        </row>
        <row r="304">
          <cell r="A304">
            <v>133</v>
          </cell>
          <cell r="B304" t="str">
            <v>전주용 입상관</v>
          </cell>
          <cell r="C304" t="str">
            <v>φ130x2m</v>
          </cell>
          <cell r="D304">
            <v>1</v>
          </cell>
          <cell r="E304" t="str">
            <v>EA</v>
          </cell>
          <cell r="F304">
            <v>50</v>
          </cell>
          <cell r="G304">
            <v>205179</v>
          </cell>
          <cell r="I304">
            <v>173961</v>
          </cell>
          <cell r="J304">
            <v>26000</v>
          </cell>
          <cell r="K304">
            <v>26000</v>
          </cell>
          <cell r="M304">
            <v>5218</v>
          </cell>
          <cell r="AM304">
            <v>2</v>
          </cell>
          <cell r="AN304">
            <v>1</v>
          </cell>
          <cell r="AO304">
            <v>1</v>
          </cell>
          <cell r="AP304" t="str">
            <v>배전전공</v>
          </cell>
          <cell r="AQ304">
            <v>0.92</v>
          </cell>
          <cell r="AR304" t="str">
            <v>보통인부</v>
          </cell>
          <cell r="AS304">
            <v>0.34</v>
          </cell>
          <cell r="BB304" t="str">
            <v>전 5-37-2</v>
          </cell>
          <cell r="BC304">
            <v>1</v>
          </cell>
        </row>
        <row r="305">
          <cell r="A305">
            <v>134</v>
          </cell>
          <cell r="B305" t="str">
            <v>케이블 헤드 지지금구</v>
          </cell>
          <cell r="C305" t="str">
            <v>상,하부용</v>
          </cell>
          <cell r="D305">
            <v>1</v>
          </cell>
          <cell r="E305" t="str">
            <v>SET</v>
          </cell>
          <cell r="F305">
            <v>50</v>
          </cell>
          <cell r="G305">
            <v>141856</v>
          </cell>
          <cell r="I305">
            <v>87239</v>
          </cell>
          <cell r="J305">
            <v>52000</v>
          </cell>
          <cell r="K305">
            <v>52000</v>
          </cell>
          <cell r="M305">
            <v>2617</v>
          </cell>
          <cell r="AM305">
            <v>2</v>
          </cell>
          <cell r="AN305">
            <v>1</v>
          </cell>
          <cell r="AO305">
            <v>1</v>
          </cell>
          <cell r="AP305" t="str">
            <v>배전전공</v>
          </cell>
          <cell r="AQ305">
            <v>0.45</v>
          </cell>
          <cell r="AR305" t="str">
            <v>보통인부</v>
          </cell>
          <cell r="AS305">
            <v>0.23</v>
          </cell>
          <cell r="BB305" t="str">
            <v>전 5-40-2</v>
          </cell>
          <cell r="BC305">
            <v>1</v>
          </cell>
        </row>
        <row r="306">
          <cell r="B306" t="str">
            <v>케이블크리트</v>
          </cell>
          <cell r="C306" t="str">
            <v>헤드취부용</v>
          </cell>
          <cell r="D306">
            <v>1</v>
          </cell>
          <cell r="E306" t="str">
            <v>EA</v>
          </cell>
          <cell r="F306">
            <v>50</v>
          </cell>
          <cell r="G306" t="e">
            <v>#N/A</v>
          </cell>
          <cell r="I306" t="e">
            <v>#N/A</v>
          </cell>
          <cell r="J306">
            <v>6000</v>
          </cell>
          <cell r="K306">
            <v>6000</v>
          </cell>
          <cell r="M306" t="e">
            <v>#N/A</v>
          </cell>
          <cell r="AM306">
            <v>0</v>
          </cell>
          <cell r="AN306">
            <v>1</v>
          </cell>
          <cell r="AO306">
            <v>1</v>
          </cell>
          <cell r="BB306" t="str">
            <v>전 5-16</v>
          </cell>
          <cell r="BC306">
            <v>1</v>
          </cell>
        </row>
        <row r="307">
          <cell r="A307">
            <v>135</v>
          </cell>
          <cell r="B307" t="str">
            <v>접지동봉</v>
          </cell>
          <cell r="C307" t="str">
            <v xml:space="preserve">φ14 x 1000 </v>
          </cell>
          <cell r="D307">
            <v>1</v>
          </cell>
          <cell r="E307" t="str">
            <v>EA</v>
          </cell>
          <cell r="F307">
            <v>50</v>
          </cell>
          <cell r="G307">
            <v>15995</v>
          </cell>
          <cell r="I307">
            <v>12957</v>
          </cell>
          <cell r="J307">
            <v>2650</v>
          </cell>
          <cell r="K307">
            <v>2650</v>
          </cell>
          <cell r="M307">
            <v>388</v>
          </cell>
          <cell r="AM307">
            <v>2</v>
          </cell>
          <cell r="AN307">
            <v>1</v>
          </cell>
          <cell r="AO307">
            <v>1</v>
          </cell>
          <cell r="AP307" t="str">
            <v>내선전공</v>
          </cell>
          <cell r="AQ307">
            <v>0.2</v>
          </cell>
          <cell r="AR307" t="str">
            <v>보통인부</v>
          </cell>
          <cell r="AS307">
            <v>0.1</v>
          </cell>
          <cell r="BB307" t="str">
            <v>전 3-72</v>
          </cell>
          <cell r="BC307">
            <v>1</v>
          </cell>
        </row>
        <row r="308">
          <cell r="A308">
            <v>136</v>
          </cell>
          <cell r="B308" t="str">
            <v>접지동봉</v>
          </cell>
          <cell r="C308" t="str">
            <v xml:space="preserve">φ16 x 1800 </v>
          </cell>
          <cell r="D308">
            <v>1</v>
          </cell>
          <cell r="E308" t="str">
            <v>EA</v>
          </cell>
          <cell r="F308">
            <v>50</v>
          </cell>
          <cell r="G308">
            <v>17845</v>
          </cell>
          <cell r="I308">
            <v>12957</v>
          </cell>
          <cell r="J308">
            <v>4500</v>
          </cell>
          <cell r="K308">
            <v>4500</v>
          </cell>
          <cell r="M308">
            <v>388</v>
          </cell>
          <cell r="AM308">
            <v>2</v>
          </cell>
          <cell r="AN308">
            <v>1</v>
          </cell>
          <cell r="AO308">
            <v>1</v>
          </cell>
          <cell r="AP308" t="str">
            <v>내선전공</v>
          </cell>
          <cell r="AQ308">
            <v>0.2</v>
          </cell>
          <cell r="AR308" t="str">
            <v>보통인부</v>
          </cell>
          <cell r="AS308">
            <v>0.1</v>
          </cell>
          <cell r="BB308" t="str">
            <v>전 3-72</v>
          </cell>
          <cell r="BC308">
            <v>1</v>
          </cell>
        </row>
        <row r="309">
          <cell r="B309" t="str">
            <v>피뢰침</v>
          </cell>
          <cell r="C309" t="str">
            <v>대형</v>
          </cell>
          <cell r="D309">
            <v>1</v>
          </cell>
          <cell r="E309" t="str">
            <v>EA</v>
          </cell>
          <cell r="F309">
            <v>50</v>
          </cell>
          <cell r="G309">
            <v>74021</v>
          </cell>
          <cell r="I309">
            <v>71866</v>
          </cell>
          <cell r="K309">
            <v>0</v>
          </cell>
          <cell r="M309">
            <v>2155</v>
          </cell>
          <cell r="AM309">
            <v>1</v>
          </cell>
          <cell r="AN309">
            <v>1</v>
          </cell>
          <cell r="AO309">
            <v>1</v>
          </cell>
          <cell r="AP309" t="str">
            <v>내선전공</v>
          </cell>
          <cell r="AQ309">
            <v>1.5</v>
          </cell>
          <cell r="BB309" t="str">
            <v>전 5-31</v>
          </cell>
        </row>
        <row r="310">
          <cell r="B310" t="str">
            <v xml:space="preserve">접지 테스트 박스 </v>
          </cell>
          <cell r="C310" t="str">
            <v>1 P STS</v>
          </cell>
          <cell r="D310">
            <v>1</v>
          </cell>
          <cell r="E310" t="str">
            <v>EA</v>
          </cell>
          <cell r="F310">
            <v>50</v>
          </cell>
          <cell r="G310">
            <v>32569</v>
          </cell>
          <cell r="I310">
            <v>31621</v>
          </cell>
          <cell r="K310">
            <v>0</v>
          </cell>
          <cell r="M310">
            <v>948</v>
          </cell>
          <cell r="AM310">
            <v>1</v>
          </cell>
          <cell r="AN310">
            <v>1</v>
          </cell>
          <cell r="AO310">
            <v>1</v>
          </cell>
          <cell r="AP310" t="str">
            <v>내선전공</v>
          </cell>
          <cell r="AQ310">
            <v>0.66</v>
          </cell>
          <cell r="BB310" t="str">
            <v>전 7-3</v>
          </cell>
          <cell r="BC310">
            <v>1</v>
          </cell>
        </row>
        <row r="311">
          <cell r="B311" t="str">
            <v xml:space="preserve">접지 테스트 박스 </v>
          </cell>
          <cell r="C311" t="str">
            <v>3 P STS</v>
          </cell>
          <cell r="D311">
            <v>1</v>
          </cell>
          <cell r="E311" t="str">
            <v>EA</v>
          </cell>
          <cell r="F311">
            <v>50</v>
          </cell>
          <cell r="G311">
            <v>32569</v>
          </cell>
          <cell r="I311">
            <v>31621</v>
          </cell>
          <cell r="K311">
            <v>0</v>
          </cell>
          <cell r="M311">
            <v>948</v>
          </cell>
          <cell r="AM311">
            <v>1</v>
          </cell>
          <cell r="AN311">
            <v>1</v>
          </cell>
          <cell r="AO311">
            <v>1</v>
          </cell>
          <cell r="AP311" t="str">
            <v>내선전공</v>
          </cell>
          <cell r="AQ311">
            <v>0.66</v>
          </cell>
          <cell r="BB311" t="str">
            <v>전 7-3</v>
          </cell>
        </row>
        <row r="312">
          <cell r="A312">
            <v>137</v>
          </cell>
          <cell r="B312" t="str">
            <v xml:space="preserve">접지 테스트 박스 </v>
          </cell>
          <cell r="C312" t="str">
            <v>4 P STS</v>
          </cell>
          <cell r="D312">
            <v>1</v>
          </cell>
          <cell r="E312" t="str">
            <v>EA</v>
          </cell>
          <cell r="F312">
            <v>50</v>
          </cell>
          <cell r="G312">
            <v>152569</v>
          </cell>
          <cell r="I312">
            <v>31621</v>
          </cell>
          <cell r="J312">
            <v>120000</v>
          </cell>
          <cell r="K312">
            <v>120000</v>
          </cell>
          <cell r="M312">
            <v>948</v>
          </cell>
          <cell r="AM312">
            <v>1</v>
          </cell>
          <cell r="AN312">
            <v>1</v>
          </cell>
          <cell r="AO312">
            <v>1</v>
          </cell>
          <cell r="AP312" t="str">
            <v>내선전공</v>
          </cell>
          <cell r="AQ312">
            <v>0.66</v>
          </cell>
          <cell r="BB312" t="str">
            <v>전 7-3</v>
          </cell>
          <cell r="BC312">
            <v>1</v>
          </cell>
        </row>
        <row r="313">
          <cell r="B313" t="str">
            <v xml:space="preserve">접지 테스트 박스 </v>
          </cell>
          <cell r="C313" t="str">
            <v>5 P STS</v>
          </cell>
          <cell r="D313">
            <v>1</v>
          </cell>
          <cell r="E313" t="str">
            <v>EA</v>
          </cell>
          <cell r="F313">
            <v>50</v>
          </cell>
          <cell r="G313">
            <v>32569</v>
          </cell>
          <cell r="I313">
            <v>31621</v>
          </cell>
          <cell r="K313">
            <v>0</v>
          </cell>
          <cell r="M313">
            <v>948</v>
          </cell>
          <cell r="AM313">
            <v>1</v>
          </cell>
          <cell r="AN313">
            <v>1</v>
          </cell>
          <cell r="AO313">
            <v>1</v>
          </cell>
          <cell r="AP313" t="str">
            <v>내선전공</v>
          </cell>
          <cell r="AQ313">
            <v>0.66</v>
          </cell>
          <cell r="BB313" t="str">
            <v>전 7-3</v>
          </cell>
        </row>
        <row r="314">
          <cell r="A314">
            <v>138</v>
          </cell>
          <cell r="B314" t="str">
            <v>접지봉 콘넥타</v>
          </cell>
          <cell r="C314" t="str">
            <v>φ19</v>
          </cell>
          <cell r="D314">
            <v>1</v>
          </cell>
          <cell r="E314" t="str">
            <v>EA</v>
          </cell>
          <cell r="F314">
            <v>50</v>
          </cell>
          <cell r="G314">
            <v>2380</v>
          </cell>
          <cell r="I314">
            <v>1437</v>
          </cell>
          <cell r="J314">
            <v>900</v>
          </cell>
          <cell r="K314">
            <v>900</v>
          </cell>
          <cell r="M314">
            <v>43</v>
          </cell>
          <cell r="AM314">
            <v>1</v>
          </cell>
          <cell r="AN314">
            <v>1</v>
          </cell>
          <cell r="AO314">
            <v>1</v>
          </cell>
          <cell r="AP314" t="str">
            <v>내선전공</v>
          </cell>
          <cell r="AQ314">
            <v>0.03</v>
          </cell>
          <cell r="BB314" t="str">
            <v>전 3-72</v>
          </cell>
          <cell r="BC314">
            <v>1</v>
          </cell>
        </row>
        <row r="315">
          <cell r="B315" t="str">
            <v>접지 콘넥타</v>
          </cell>
          <cell r="C315" t="str">
            <v>60㎟</v>
          </cell>
          <cell r="D315">
            <v>1</v>
          </cell>
          <cell r="E315" t="str">
            <v>EA</v>
          </cell>
          <cell r="F315">
            <v>50</v>
          </cell>
          <cell r="G315" t="e">
            <v>#N/A</v>
          </cell>
          <cell r="I315" t="e">
            <v>#N/A</v>
          </cell>
          <cell r="K315">
            <v>0</v>
          </cell>
          <cell r="M315" t="e">
            <v>#N/A</v>
          </cell>
          <cell r="AM315">
            <v>0</v>
          </cell>
          <cell r="AN315">
            <v>1</v>
          </cell>
          <cell r="AO315">
            <v>1</v>
          </cell>
          <cell r="BB315" t="str">
            <v>전 7-3</v>
          </cell>
          <cell r="BC315">
            <v>1</v>
          </cell>
        </row>
        <row r="316">
          <cell r="B316" t="str">
            <v>접지 콘넥타</v>
          </cell>
          <cell r="C316" t="str">
            <v>100㎟</v>
          </cell>
          <cell r="D316">
            <v>1</v>
          </cell>
          <cell r="E316" t="str">
            <v>EA</v>
          </cell>
          <cell r="F316">
            <v>50</v>
          </cell>
          <cell r="G316" t="e">
            <v>#N/A</v>
          </cell>
          <cell r="I316" t="e">
            <v>#N/A</v>
          </cell>
          <cell r="K316">
            <v>0</v>
          </cell>
          <cell r="M316" t="e">
            <v>#N/A</v>
          </cell>
          <cell r="AM316">
            <v>0</v>
          </cell>
          <cell r="AN316">
            <v>1</v>
          </cell>
          <cell r="AO316">
            <v>1</v>
          </cell>
          <cell r="BB316" t="str">
            <v>전 7-3</v>
          </cell>
          <cell r="BC316">
            <v>1</v>
          </cell>
        </row>
        <row r="317">
          <cell r="B317" t="str">
            <v>접지 크램프</v>
          </cell>
          <cell r="C317" t="str">
            <v>C-TYPE 150㎟x150㎟</v>
          </cell>
          <cell r="D317">
            <v>1</v>
          </cell>
          <cell r="E317" t="str">
            <v>EA</v>
          </cell>
          <cell r="F317">
            <v>50</v>
          </cell>
          <cell r="G317">
            <v>32569</v>
          </cell>
          <cell r="I317">
            <v>31621</v>
          </cell>
          <cell r="K317">
            <v>0</v>
          </cell>
          <cell r="M317">
            <v>948</v>
          </cell>
          <cell r="AM317">
            <v>1</v>
          </cell>
          <cell r="AN317">
            <v>1</v>
          </cell>
          <cell r="AO317">
            <v>1</v>
          </cell>
          <cell r="AP317" t="str">
            <v>내선전공</v>
          </cell>
          <cell r="AQ317">
            <v>0.66</v>
          </cell>
          <cell r="BB317" t="str">
            <v>전 7-3</v>
          </cell>
        </row>
        <row r="318">
          <cell r="A318">
            <v>139</v>
          </cell>
          <cell r="B318" t="str">
            <v>관로구 방수장치</v>
          </cell>
          <cell r="C318" t="str">
            <v>삽입형(φ30)</v>
          </cell>
          <cell r="D318">
            <v>1</v>
          </cell>
          <cell r="E318" t="str">
            <v>EA</v>
          </cell>
          <cell r="F318">
            <v>50</v>
          </cell>
          <cell r="G318">
            <v>90787</v>
          </cell>
          <cell r="I318">
            <v>15328</v>
          </cell>
          <cell r="J318">
            <v>75000</v>
          </cell>
          <cell r="K318">
            <v>75000</v>
          </cell>
          <cell r="M318">
            <v>459</v>
          </cell>
          <cell r="AM318">
            <v>2</v>
          </cell>
          <cell r="AN318">
            <v>1</v>
          </cell>
          <cell r="AO318">
            <v>1</v>
          </cell>
          <cell r="AP318" t="str">
            <v>저압케이블공</v>
          </cell>
          <cell r="AQ318">
            <v>0.16500000000000001</v>
          </cell>
          <cell r="AR318" t="str">
            <v>보통인부</v>
          </cell>
          <cell r="AS318">
            <v>0.16500000000000001</v>
          </cell>
          <cell r="BB318" t="str">
            <v>전 5-42-6</v>
          </cell>
          <cell r="BC318">
            <v>1</v>
          </cell>
        </row>
        <row r="319">
          <cell r="A319">
            <v>140</v>
          </cell>
          <cell r="B319" t="str">
            <v>관로구 방수장치</v>
          </cell>
          <cell r="C319" t="str">
            <v>삽입형(φ50)</v>
          </cell>
          <cell r="D319">
            <v>1</v>
          </cell>
          <cell r="E319" t="str">
            <v>EA</v>
          </cell>
          <cell r="F319">
            <v>50</v>
          </cell>
          <cell r="G319">
            <v>90787</v>
          </cell>
          <cell r="I319">
            <v>15328</v>
          </cell>
          <cell r="J319">
            <v>75000</v>
          </cell>
          <cell r="K319">
            <v>75000</v>
          </cell>
          <cell r="M319">
            <v>459</v>
          </cell>
          <cell r="AM319">
            <v>2</v>
          </cell>
          <cell r="AN319">
            <v>1</v>
          </cell>
          <cell r="AO319">
            <v>1</v>
          </cell>
          <cell r="AP319" t="str">
            <v>저압케이블공</v>
          </cell>
          <cell r="AQ319">
            <v>0.16500000000000001</v>
          </cell>
          <cell r="AR319" t="str">
            <v>보통인부</v>
          </cell>
          <cell r="AS319">
            <v>0.16500000000000001</v>
          </cell>
          <cell r="BB319" t="str">
            <v>전 5-42-6</v>
          </cell>
          <cell r="BC319">
            <v>1</v>
          </cell>
        </row>
        <row r="320">
          <cell r="A320">
            <v>141</v>
          </cell>
          <cell r="B320" t="str">
            <v>관로구 방수장치</v>
          </cell>
          <cell r="C320" t="str">
            <v>삽입형(φ65)</v>
          </cell>
          <cell r="D320">
            <v>1</v>
          </cell>
          <cell r="E320" t="str">
            <v>EA</v>
          </cell>
          <cell r="F320">
            <v>50</v>
          </cell>
          <cell r="G320">
            <v>90787</v>
          </cell>
          <cell r="I320">
            <v>15328</v>
          </cell>
          <cell r="J320">
            <v>75000</v>
          </cell>
          <cell r="K320">
            <v>75000</v>
          </cell>
          <cell r="M320">
            <v>459</v>
          </cell>
          <cell r="AM320">
            <v>2</v>
          </cell>
          <cell r="AN320">
            <v>1</v>
          </cell>
          <cell r="AO320">
            <v>1</v>
          </cell>
          <cell r="AP320" t="str">
            <v>저압케이블공</v>
          </cell>
          <cell r="AQ320">
            <v>0.16500000000000001</v>
          </cell>
          <cell r="AR320" t="str">
            <v>보통인부</v>
          </cell>
          <cell r="AS320">
            <v>0.16500000000000001</v>
          </cell>
          <cell r="BB320" t="str">
            <v>전 5-42-6</v>
          </cell>
          <cell r="BC320">
            <v>1</v>
          </cell>
        </row>
        <row r="321">
          <cell r="A321">
            <v>142</v>
          </cell>
          <cell r="B321" t="str">
            <v>관로구 방수장치</v>
          </cell>
          <cell r="C321" t="str">
            <v>삽입형(φ80)</v>
          </cell>
          <cell r="D321">
            <v>1</v>
          </cell>
          <cell r="E321" t="str">
            <v>EA</v>
          </cell>
          <cell r="F321">
            <v>50</v>
          </cell>
          <cell r="G321">
            <v>90787</v>
          </cell>
          <cell r="I321">
            <v>15328</v>
          </cell>
          <cell r="J321">
            <v>75000</v>
          </cell>
          <cell r="K321">
            <v>75000</v>
          </cell>
          <cell r="M321">
            <v>459</v>
          </cell>
          <cell r="AM321">
            <v>2</v>
          </cell>
          <cell r="AN321">
            <v>1</v>
          </cell>
          <cell r="AO321">
            <v>1</v>
          </cell>
          <cell r="AP321" t="str">
            <v>저압케이블공</v>
          </cell>
          <cell r="AQ321">
            <v>0.16500000000000001</v>
          </cell>
          <cell r="AR321" t="str">
            <v>보통인부</v>
          </cell>
          <cell r="AS321">
            <v>0.16500000000000001</v>
          </cell>
          <cell r="BB321" t="str">
            <v>전 5-42-6</v>
          </cell>
          <cell r="BC321">
            <v>1</v>
          </cell>
        </row>
        <row r="322">
          <cell r="A322">
            <v>143</v>
          </cell>
          <cell r="B322" t="str">
            <v>관로구 방수장치</v>
          </cell>
          <cell r="C322" t="str">
            <v>삽입형(φ100)</v>
          </cell>
          <cell r="D322">
            <v>1</v>
          </cell>
          <cell r="E322" t="str">
            <v>EA</v>
          </cell>
          <cell r="F322">
            <v>50</v>
          </cell>
          <cell r="G322">
            <v>90787</v>
          </cell>
          <cell r="I322">
            <v>15328</v>
          </cell>
          <cell r="J322">
            <v>75000</v>
          </cell>
          <cell r="K322">
            <v>75000</v>
          </cell>
          <cell r="M322">
            <v>459</v>
          </cell>
          <cell r="AM322">
            <v>2</v>
          </cell>
          <cell r="AN322">
            <v>1</v>
          </cell>
          <cell r="AO322">
            <v>1</v>
          </cell>
          <cell r="AP322" t="str">
            <v>저압케이블공</v>
          </cell>
          <cell r="AQ322">
            <v>0.16500000000000001</v>
          </cell>
          <cell r="AR322" t="str">
            <v>보통인부</v>
          </cell>
          <cell r="AS322">
            <v>0.16500000000000001</v>
          </cell>
          <cell r="BB322" t="str">
            <v>전 5-42-6</v>
          </cell>
          <cell r="BC322">
            <v>1</v>
          </cell>
        </row>
        <row r="323">
          <cell r="A323">
            <v>144</v>
          </cell>
          <cell r="B323" t="str">
            <v>관로구 방수장치</v>
          </cell>
          <cell r="C323" t="str">
            <v>삽입형(φ125)</v>
          </cell>
          <cell r="D323">
            <v>1</v>
          </cell>
          <cell r="E323" t="str">
            <v>EA</v>
          </cell>
          <cell r="F323">
            <v>50</v>
          </cell>
          <cell r="G323">
            <v>90787</v>
          </cell>
          <cell r="I323">
            <v>15328</v>
          </cell>
          <cell r="J323">
            <v>75000</v>
          </cell>
          <cell r="K323">
            <v>75000</v>
          </cell>
          <cell r="M323">
            <v>459</v>
          </cell>
          <cell r="AM323">
            <v>2</v>
          </cell>
          <cell r="AN323">
            <v>1</v>
          </cell>
          <cell r="AO323">
            <v>1</v>
          </cell>
          <cell r="AP323" t="str">
            <v>저압케이블공</v>
          </cell>
          <cell r="AQ323">
            <v>0.16500000000000001</v>
          </cell>
          <cell r="AR323" t="str">
            <v>보통인부</v>
          </cell>
          <cell r="AS323">
            <v>0.16500000000000001</v>
          </cell>
          <cell r="BB323" t="str">
            <v>전 5-42-6</v>
          </cell>
          <cell r="BC323">
            <v>1</v>
          </cell>
        </row>
        <row r="324">
          <cell r="A324">
            <v>145</v>
          </cell>
          <cell r="B324" t="str">
            <v>관로 배관</v>
          </cell>
          <cell r="C324" t="str">
            <v>(M-7 ~ M-10)</v>
          </cell>
          <cell r="D324">
            <v>1</v>
          </cell>
          <cell r="E324" t="str">
            <v>m</v>
          </cell>
          <cell r="F324">
            <v>50</v>
          </cell>
          <cell r="G324">
            <v>10051</v>
          </cell>
          <cell r="I324">
            <v>9759</v>
          </cell>
          <cell r="K324">
            <v>0</v>
          </cell>
          <cell r="M324">
            <v>292</v>
          </cell>
          <cell r="AM324">
            <v>1</v>
          </cell>
          <cell r="AN324">
            <v>1</v>
          </cell>
          <cell r="AO324">
            <v>1</v>
          </cell>
          <cell r="AP324" t="str">
            <v>저압케이블공</v>
          </cell>
          <cell r="AQ324">
            <v>0.16500000000000001</v>
          </cell>
        </row>
        <row r="325">
          <cell r="A325">
            <v>146</v>
          </cell>
          <cell r="B325" t="str">
            <v>관로 배관</v>
          </cell>
          <cell r="C325" t="str">
            <v>(M-9~ M-10)</v>
          </cell>
          <cell r="D325">
            <v>1</v>
          </cell>
          <cell r="E325" t="str">
            <v>m</v>
          </cell>
          <cell r="F325">
            <v>50</v>
          </cell>
          <cell r="G325">
            <v>10051</v>
          </cell>
          <cell r="I325">
            <v>9759</v>
          </cell>
          <cell r="K325">
            <v>0</v>
          </cell>
          <cell r="M325">
            <v>292</v>
          </cell>
          <cell r="AM325">
            <v>1</v>
          </cell>
          <cell r="AN325">
            <v>1</v>
          </cell>
          <cell r="AO325">
            <v>1</v>
          </cell>
          <cell r="AP325" t="str">
            <v>저압케이블공</v>
          </cell>
          <cell r="AQ325">
            <v>0.16500000000000001</v>
          </cell>
        </row>
        <row r="326">
          <cell r="A326">
            <v>147</v>
          </cell>
          <cell r="B326" t="str">
            <v>관로 배관</v>
          </cell>
          <cell r="C326" t="str">
            <v>(M-8 ~ M-9)</v>
          </cell>
          <cell r="D326">
            <v>1</v>
          </cell>
          <cell r="E326" t="str">
            <v>m</v>
          </cell>
          <cell r="F326">
            <v>50</v>
          </cell>
          <cell r="G326">
            <v>10051</v>
          </cell>
          <cell r="I326">
            <v>9759</v>
          </cell>
          <cell r="K326">
            <v>0</v>
          </cell>
          <cell r="M326">
            <v>292</v>
          </cell>
          <cell r="AM326">
            <v>1</v>
          </cell>
          <cell r="AN326">
            <v>1</v>
          </cell>
          <cell r="AO326">
            <v>1</v>
          </cell>
          <cell r="AP326" t="str">
            <v>저압케이블공</v>
          </cell>
          <cell r="AQ326">
            <v>0.16500000000000001</v>
          </cell>
        </row>
        <row r="327">
          <cell r="A327">
            <v>148</v>
          </cell>
          <cell r="B327" t="str">
            <v>관로 배관</v>
          </cell>
          <cell r="C327" t="str">
            <v>(M-10 ~ M-11)</v>
          </cell>
          <cell r="D327">
            <v>1</v>
          </cell>
          <cell r="E327" t="str">
            <v>m</v>
          </cell>
          <cell r="F327">
            <v>50</v>
          </cell>
          <cell r="G327">
            <v>10051</v>
          </cell>
          <cell r="I327">
            <v>9759</v>
          </cell>
          <cell r="K327">
            <v>0</v>
          </cell>
          <cell r="M327">
            <v>292</v>
          </cell>
          <cell r="AM327">
            <v>1</v>
          </cell>
          <cell r="AN327">
            <v>1</v>
          </cell>
          <cell r="AO327">
            <v>1</v>
          </cell>
          <cell r="AP327" t="str">
            <v>저압케이블공</v>
          </cell>
          <cell r="AQ327">
            <v>0.16500000000000001</v>
          </cell>
        </row>
        <row r="328">
          <cell r="A328">
            <v>149</v>
          </cell>
          <cell r="B328" t="str">
            <v>관로 배관</v>
          </cell>
          <cell r="C328" t="str">
            <v>(M-11 ~ M-12)</v>
          </cell>
          <cell r="D328">
            <v>1</v>
          </cell>
          <cell r="E328" t="str">
            <v>m</v>
          </cell>
          <cell r="F328">
            <v>50</v>
          </cell>
          <cell r="G328">
            <v>10051</v>
          </cell>
          <cell r="I328">
            <v>9759</v>
          </cell>
          <cell r="K328">
            <v>0</v>
          </cell>
          <cell r="M328">
            <v>292</v>
          </cell>
          <cell r="AM328">
            <v>1</v>
          </cell>
          <cell r="AN328">
            <v>1</v>
          </cell>
          <cell r="AO328">
            <v>1</v>
          </cell>
          <cell r="AP328" t="str">
            <v>저압케이블공</v>
          </cell>
          <cell r="AQ328">
            <v>0.16500000000000001</v>
          </cell>
        </row>
        <row r="329">
          <cell r="A329">
            <v>150</v>
          </cell>
          <cell r="B329" t="str">
            <v>관로 배관</v>
          </cell>
          <cell r="C329" t="str">
            <v>(M-12 ~ M-13)</v>
          </cell>
          <cell r="D329">
            <v>1</v>
          </cell>
          <cell r="E329" t="str">
            <v>m</v>
          </cell>
          <cell r="F329">
            <v>50</v>
          </cell>
          <cell r="G329">
            <v>10051</v>
          </cell>
          <cell r="I329">
            <v>9759</v>
          </cell>
          <cell r="K329">
            <v>0</v>
          </cell>
          <cell r="M329">
            <v>292</v>
          </cell>
          <cell r="AM329">
            <v>1</v>
          </cell>
          <cell r="AN329">
            <v>1</v>
          </cell>
          <cell r="AO329">
            <v>1</v>
          </cell>
          <cell r="AP329" t="str">
            <v>저압케이블공</v>
          </cell>
          <cell r="AQ329">
            <v>0.16500000000000001</v>
          </cell>
        </row>
        <row r="330">
          <cell r="A330">
            <v>151</v>
          </cell>
          <cell r="B330" t="str">
            <v>관로 배관</v>
          </cell>
          <cell r="C330" t="str">
            <v>(M-13 ~ M-14)</v>
          </cell>
          <cell r="D330">
            <v>1</v>
          </cell>
          <cell r="E330" t="str">
            <v>m</v>
          </cell>
          <cell r="F330">
            <v>50</v>
          </cell>
          <cell r="G330">
            <v>10051</v>
          </cell>
          <cell r="I330">
            <v>9759</v>
          </cell>
          <cell r="K330">
            <v>0</v>
          </cell>
          <cell r="M330">
            <v>292</v>
          </cell>
          <cell r="AM330">
            <v>1</v>
          </cell>
          <cell r="AN330">
            <v>1</v>
          </cell>
          <cell r="AO330">
            <v>1</v>
          </cell>
          <cell r="AP330" t="str">
            <v>저압케이블공</v>
          </cell>
          <cell r="AQ330">
            <v>0.16500000000000001</v>
          </cell>
        </row>
        <row r="331">
          <cell r="A331">
            <v>152</v>
          </cell>
          <cell r="B331" t="str">
            <v>관로 배관</v>
          </cell>
          <cell r="C331" t="str">
            <v>(M-12 ~ M-15)</v>
          </cell>
          <cell r="D331">
            <v>1</v>
          </cell>
          <cell r="E331" t="str">
            <v>m</v>
          </cell>
          <cell r="F331">
            <v>50</v>
          </cell>
          <cell r="G331">
            <v>10051</v>
          </cell>
          <cell r="I331">
            <v>9759</v>
          </cell>
          <cell r="K331">
            <v>0</v>
          </cell>
          <cell r="M331">
            <v>292</v>
          </cell>
          <cell r="AM331">
            <v>1</v>
          </cell>
          <cell r="AN331">
            <v>1</v>
          </cell>
          <cell r="AO331">
            <v>1</v>
          </cell>
          <cell r="AP331" t="str">
            <v>저압케이블공</v>
          </cell>
          <cell r="AQ331">
            <v>0.16500000000000001</v>
          </cell>
        </row>
        <row r="332">
          <cell r="A332">
            <v>153</v>
          </cell>
          <cell r="B332" t="str">
            <v>관로 배관</v>
          </cell>
          <cell r="C332" t="str">
            <v>(M-15 ~ M-16)</v>
          </cell>
          <cell r="D332">
            <v>1</v>
          </cell>
          <cell r="E332" t="str">
            <v>m</v>
          </cell>
          <cell r="F332">
            <v>50</v>
          </cell>
          <cell r="G332">
            <v>10051</v>
          </cell>
          <cell r="I332">
            <v>9759</v>
          </cell>
          <cell r="K332">
            <v>0</v>
          </cell>
          <cell r="M332">
            <v>292</v>
          </cell>
          <cell r="AM332">
            <v>1</v>
          </cell>
          <cell r="AN332">
            <v>1</v>
          </cell>
          <cell r="AO332">
            <v>1</v>
          </cell>
          <cell r="AP332" t="str">
            <v>저압케이블공</v>
          </cell>
          <cell r="AQ332">
            <v>0.16500000000000001</v>
          </cell>
        </row>
        <row r="333">
          <cell r="A333">
            <v>154</v>
          </cell>
          <cell r="B333" t="str">
            <v>관로 배관</v>
          </cell>
          <cell r="C333" t="str">
            <v>(M-15 ~ M-17)</v>
          </cell>
          <cell r="D333">
            <v>1</v>
          </cell>
          <cell r="E333" t="str">
            <v>m</v>
          </cell>
          <cell r="F333">
            <v>50</v>
          </cell>
          <cell r="G333">
            <v>10051</v>
          </cell>
          <cell r="I333">
            <v>9759</v>
          </cell>
          <cell r="K333">
            <v>0</v>
          </cell>
          <cell r="M333">
            <v>292</v>
          </cell>
          <cell r="AM333">
            <v>1</v>
          </cell>
          <cell r="AN333">
            <v>1</v>
          </cell>
          <cell r="AO333">
            <v>1</v>
          </cell>
          <cell r="AP333" t="str">
            <v>저압케이블공</v>
          </cell>
          <cell r="AQ333">
            <v>0.16500000000000001</v>
          </cell>
        </row>
        <row r="334">
          <cell r="A334">
            <v>155</v>
          </cell>
          <cell r="B334" t="str">
            <v>관로 배관</v>
          </cell>
          <cell r="C334" t="str">
            <v>(M-17 ~ M-18)</v>
          </cell>
          <cell r="D334">
            <v>1</v>
          </cell>
          <cell r="E334" t="str">
            <v>m</v>
          </cell>
          <cell r="F334">
            <v>50</v>
          </cell>
          <cell r="G334">
            <v>10051</v>
          </cell>
          <cell r="I334">
            <v>9759</v>
          </cell>
          <cell r="K334">
            <v>0</v>
          </cell>
          <cell r="M334">
            <v>292</v>
          </cell>
          <cell r="AM334">
            <v>1</v>
          </cell>
          <cell r="AN334">
            <v>1</v>
          </cell>
          <cell r="AO334">
            <v>1</v>
          </cell>
          <cell r="AP334" t="str">
            <v>저압케이블공</v>
          </cell>
          <cell r="AQ334">
            <v>0.16500000000000001</v>
          </cell>
        </row>
        <row r="335">
          <cell r="A335">
            <v>156</v>
          </cell>
          <cell r="B335" t="str">
            <v>관로 배관</v>
          </cell>
          <cell r="C335" t="str">
            <v>(M-6 ~ H-3)</v>
          </cell>
          <cell r="D335">
            <v>1</v>
          </cell>
          <cell r="E335" t="str">
            <v>m</v>
          </cell>
          <cell r="F335">
            <v>50</v>
          </cell>
          <cell r="G335">
            <v>10051</v>
          </cell>
          <cell r="I335">
            <v>9759</v>
          </cell>
          <cell r="K335">
            <v>0</v>
          </cell>
          <cell r="M335">
            <v>292</v>
          </cell>
          <cell r="AM335">
            <v>1</v>
          </cell>
          <cell r="AN335">
            <v>1</v>
          </cell>
          <cell r="AO335">
            <v>1</v>
          </cell>
          <cell r="AP335" t="str">
            <v>저압케이블공</v>
          </cell>
          <cell r="AQ335">
            <v>0.16500000000000001</v>
          </cell>
        </row>
        <row r="336">
          <cell r="A336">
            <v>157</v>
          </cell>
          <cell r="B336" t="str">
            <v>관로 배관</v>
          </cell>
          <cell r="C336" t="str">
            <v>(H-1 ~ H-2)</v>
          </cell>
          <cell r="D336">
            <v>1</v>
          </cell>
          <cell r="E336" t="str">
            <v>m</v>
          </cell>
          <cell r="F336">
            <v>50</v>
          </cell>
          <cell r="G336">
            <v>10051</v>
          </cell>
          <cell r="I336">
            <v>9759</v>
          </cell>
          <cell r="K336">
            <v>0</v>
          </cell>
          <cell r="M336">
            <v>292</v>
          </cell>
          <cell r="AM336">
            <v>1</v>
          </cell>
          <cell r="AN336">
            <v>1</v>
          </cell>
          <cell r="AO336">
            <v>1</v>
          </cell>
          <cell r="AP336" t="str">
            <v>저압케이블공</v>
          </cell>
          <cell r="AQ336">
            <v>0.16500000000000001</v>
          </cell>
        </row>
        <row r="337">
          <cell r="A337">
            <v>158</v>
          </cell>
          <cell r="B337" t="str">
            <v>관로 배관</v>
          </cell>
          <cell r="C337" t="str">
            <v>(H-6 ~ H-11)</v>
          </cell>
          <cell r="D337">
            <v>1</v>
          </cell>
          <cell r="E337" t="str">
            <v>m</v>
          </cell>
          <cell r="F337">
            <v>50</v>
          </cell>
          <cell r="G337">
            <v>10051</v>
          </cell>
          <cell r="I337">
            <v>9759</v>
          </cell>
          <cell r="K337">
            <v>0</v>
          </cell>
          <cell r="M337">
            <v>292</v>
          </cell>
          <cell r="AM337">
            <v>1</v>
          </cell>
          <cell r="AN337">
            <v>1</v>
          </cell>
          <cell r="AO337">
            <v>1</v>
          </cell>
          <cell r="AP337" t="str">
            <v>저압케이블공</v>
          </cell>
          <cell r="AQ337">
            <v>0.16500000000000001</v>
          </cell>
        </row>
        <row r="338">
          <cell r="A338">
            <v>159</v>
          </cell>
          <cell r="B338" t="str">
            <v>관로 배관</v>
          </cell>
          <cell r="C338" t="str">
            <v>(M-12 ~ H-7)</v>
          </cell>
          <cell r="D338">
            <v>1</v>
          </cell>
          <cell r="E338" t="str">
            <v>m</v>
          </cell>
          <cell r="F338">
            <v>50</v>
          </cell>
          <cell r="G338">
            <v>10051</v>
          </cell>
          <cell r="I338">
            <v>9759</v>
          </cell>
          <cell r="K338">
            <v>0</v>
          </cell>
          <cell r="M338">
            <v>292</v>
          </cell>
          <cell r="AM338">
            <v>1</v>
          </cell>
          <cell r="AN338">
            <v>1</v>
          </cell>
          <cell r="AO338">
            <v>1</v>
          </cell>
          <cell r="AP338" t="str">
            <v>저압케이블공</v>
          </cell>
          <cell r="AQ338">
            <v>0.16500000000000001</v>
          </cell>
        </row>
        <row r="339">
          <cell r="A339">
            <v>160</v>
          </cell>
          <cell r="B339" t="str">
            <v>관로 배관</v>
          </cell>
          <cell r="C339" t="str">
            <v>(M-12 ~ H-5)</v>
          </cell>
          <cell r="D339">
            <v>1</v>
          </cell>
          <cell r="E339" t="str">
            <v>m</v>
          </cell>
          <cell r="F339">
            <v>50</v>
          </cell>
          <cell r="G339">
            <v>10051</v>
          </cell>
          <cell r="I339">
            <v>9759</v>
          </cell>
          <cell r="K339">
            <v>0</v>
          </cell>
          <cell r="M339">
            <v>292</v>
          </cell>
          <cell r="AM339">
            <v>1</v>
          </cell>
          <cell r="AN339">
            <v>1</v>
          </cell>
          <cell r="AO339">
            <v>1</v>
          </cell>
          <cell r="AP339" t="str">
            <v>저압케이블공</v>
          </cell>
          <cell r="AQ339">
            <v>0.16500000000000001</v>
          </cell>
        </row>
        <row r="340">
          <cell r="A340">
            <v>161</v>
          </cell>
          <cell r="B340" t="str">
            <v>관로 배관</v>
          </cell>
          <cell r="C340" t="str">
            <v>(M-13 ~ H-4)</v>
          </cell>
          <cell r="D340">
            <v>1</v>
          </cell>
          <cell r="E340" t="str">
            <v>m</v>
          </cell>
          <cell r="F340">
            <v>50</v>
          </cell>
          <cell r="G340">
            <v>10051</v>
          </cell>
          <cell r="I340">
            <v>9759</v>
          </cell>
          <cell r="K340">
            <v>0</v>
          </cell>
          <cell r="M340">
            <v>292</v>
          </cell>
          <cell r="AM340">
            <v>1</v>
          </cell>
          <cell r="AN340">
            <v>1</v>
          </cell>
          <cell r="AO340">
            <v>1</v>
          </cell>
          <cell r="AP340" t="str">
            <v>저압케이블공</v>
          </cell>
          <cell r="AQ340">
            <v>0.16500000000000001</v>
          </cell>
        </row>
        <row r="341">
          <cell r="A341">
            <v>162</v>
          </cell>
          <cell r="B341" t="str">
            <v>관로 배관</v>
          </cell>
          <cell r="C341" t="str">
            <v>(M-18 ~ H-9)</v>
          </cell>
          <cell r="D341">
            <v>1</v>
          </cell>
          <cell r="E341" t="str">
            <v>m</v>
          </cell>
          <cell r="F341">
            <v>50</v>
          </cell>
          <cell r="G341">
            <v>10051</v>
          </cell>
          <cell r="I341">
            <v>9759</v>
          </cell>
          <cell r="K341">
            <v>0</v>
          </cell>
          <cell r="M341">
            <v>292</v>
          </cell>
          <cell r="AM341">
            <v>1</v>
          </cell>
          <cell r="AN341">
            <v>1</v>
          </cell>
          <cell r="AO341">
            <v>1</v>
          </cell>
          <cell r="AP341" t="str">
            <v>저압케이블공</v>
          </cell>
          <cell r="AQ341">
            <v>0.16500000000000001</v>
          </cell>
        </row>
        <row r="342">
          <cell r="A342">
            <v>163</v>
          </cell>
          <cell r="B342" t="str">
            <v>관로 배관</v>
          </cell>
          <cell r="C342" t="str">
            <v>(H-9 ~ H-10)</v>
          </cell>
          <cell r="D342">
            <v>1</v>
          </cell>
          <cell r="E342" t="str">
            <v>m</v>
          </cell>
          <cell r="F342">
            <v>50</v>
          </cell>
          <cell r="G342">
            <v>10051</v>
          </cell>
          <cell r="I342">
            <v>9759</v>
          </cell>
          <cell r="K342">
            <v>0</v>
          </cell>
          <cell r="M342">
            <v>292</v>
          </cell>
          <cell r="AM342">
            <v>1</v>
          </cell>
          <cell r="AN342">
            <v>1</v>
          </cell>
          <cell r="AO342">
            <v>1</v>
          </cell>
          <cell r="AP342" t="str">
            <v>저압케이블공</v>
          </cell>
          <cell r="AQ342">
            <v>0.16500000000000001</v>
          </cell>
        </row>
        <row r="343">
          <cell r="A343">
            <v>164</v>
          </cell>
          <cell r="B343" t="str">
            <v>관로 배관</v>
          </cell>
          <cell r="C343" t="str">
            <v>(M-18 ~ H-8)</v>
          </cell>
          <cell r="D343">
            <v>1</v>
          </cell>
          <cell r="E343" t="str">
            <v>m</v>
          </cell>
          <cell r="F343">
            <v>50</v>
          </cell>
          <cell r="G343">
            <v>10051</v>
          </cell>
          <cell r="I343">
            <v>9759</v>
          </cell>
          <cell r="K343">
            <v>0</v>
          </cell>
          <cell r="M343">
            <v>292</v>
          </cell>
          <cell r="AM343">
            <v>1</v>
          </cell>
          <cell r="AN343">
            <v>1</v>
          </cell>
          <cell r="AO343">
            <v>1</v>
          </cell>
          <cell r="AP343" t="str">
            <v>저압케이블공</v>
          </cell>
          <cell r="AQ343">
            <v>0.16500000000000001</v>
          </cell>
        </row>
        <row r="344">
          <cell r="A344">
            <v>165</v>
          </cell>
          <cell r="B344" t="str">
            <v>관로 배관</v>
          </cell>
          <cell r="C344" t="str">
            <v>(M-17 ~ H-11)</v>
          </cell>
          <cell r="D344">
            <v>1</v>
          </cell>
          <cell r="E344" t="str">
            <v>m</v>
          </cell>
          <cell r="F344">
            <v>50</v>
          </cell>
          <cell r="G344">
            <v>10051</v>
          </cell>
          <cell r="I344">
            <v>9759</v>
          </cell>
          <cell r="K344">
            <v>0</v>
          </cell>
          <cell r="M344">
            <v>292</v>
          </cell>
          <cell r="AM344">
            <v>1</v>
          </cell>
          <cell r="AN344">
            <v>1</v>
          </cell>
          <cell r="AO344">
            <v>1</v>
          </cell>
          <cell r="AP344" t="str">
            <v>저압케이블공</v>
          </cell>
          <cell r="AQ344">
            <v>0.16500000000000001</v>
          </cell>
        </row>
        <row r="345">
          <cell r="A345">
            <v>166</v>
          </cell>
          <cell r="B345" t="str">
            <v>관로 배관</v>
          </cell>
          <cell r="C345" t="str">
            <v>(H-11 ~ H-12)</v>
          </cell>
          <cell r="D345">
            <v>1</v>
          </cell>
          <cell r="E345" t="str">
            <v>m</v>
          </cell>
          <cell r="F345">
            <v>50</v>
          </cell>
          <cell r="G345">
            <v>10051</v>
          </cell>
          <cell r="I345">
            <v>9759</v>
          </cell>
          <cell r="K345">
            <v>0</v>
          </cell>
          <cell r="M345">
            <v>292</v>
          </cell>
          <cell r="AM345">
            <v>1</v>
          </cell>
          <cell r="AN345">
            <v>1</v>
          </cell>
          <cell r="AO345">
            <v>1</v>
          </cell>
          <cell r="AP345" t="str">
            <v>저압케이블공</v>
          </cell>
          <cell r="AQ345">
            <v>0.16500000000000001</v>
          </cell>
        </row>
        <row r="346">
          <cell r="B346" t="str">
            <v>제어반 신설(Υ-Δ기동)</v>
          </cell>
          <cell r="C346" t="str">
            <v>22KW</v>
          </cell>
          <cell r="D346">
            <v>1</v>
          </cell>
          <cell r="E346" t="str">
            <v>EA</v>
          </cell>
          <cell r="F346">
            <v>50</v>
          </cell>
          <cell r="G346">
            <v>198498</v>
          </cell>
          <cell r="I346">
            <v>192717</v>
          </cell>
          <cell r="K346">
            <v>0</v>
          </cell>
          <cell r="M346">
            <v>5781</v>
          </cell>
          <cell r="AM346">
            <v>1</v>
          </cell>
          <cell r="AN346">
            <v>1</v>
          </cell>
          <cell r="AO346">
            <v>1</v>
          </cell>
          <cell r="AP346" t="str">
            <v>프랜트전공</v>
          </cell>
          <cell r="AQ346">
            <v>3.68</v>
          </cell>
          <cell r="BB346" t="str">
            <v>전 3-83-2</v>
          </cell>
        </row>
        <row r="347">
          <cell r="B347" t="str">
            <v>제어반 신설(Υ-Δ기동)</v>
          </cell>
          <cell r="C347" t="str">
            <v>15KW</v>
          </cell>
          <cell r="D347">
            <v>1</v>
          </cell>
          <cell r="E347" t="str">
            <v>EA</v>
          </cell>
          <cell r="F347">
            <v>50</v>
          </cell>
          <cell r="G347">
            <v>172607</v>
          </cell>
          <cell r="I347">
            <v>167580</v>
          </cell>
          <cell r="K347">
            <v>0</v>
          </cell>
          <cell r="M347">
            <v>5027</v>
          </cell>
          <cell r="AM347">
            <v>1</v>
          </cell>
          <cell r="AN347">
            <v>1</v>
          </cell>
          <cell r="AO347">
            <v>1</v>
          </cell>
          <cell r="AP347" t="str">
            <v>프랜트전공</v>
          </cell>
          <cell r="AQ347">
            <v>3.2</v>
          </cell>
          <cell r="BB347" t="str">
            <v>전 3-83-2</v>
          </cell>
        </row>
        <row r="348">
          <cell r="B348" t="str">
            <v>제어반 신설(Υ-Δ기동)</v>
          </cell>
          <cell r="C348" t="str">
            <v>11KW</v>
          </cell>
          <cell r="D348">
            <v>1</v>
          </cell>
          <cell r="E348" t="str">
            <v>EA</v>
          </cell>
          <cell r="F348">
            <v>50</v>
          </cell>
          <cell r="G348">
            <v>163977</v>
          </cell>
          <cell r="I348">
            <v>159201</v>
          </cell>
          <cell r="K348">
            <v>0</v>
          </cell>
          <cell r="M348">
            <v>4776</v>
          </cell>
          <cell r="AM348">
            <v>1</v>
          </cell>
          <cell r="AN348">
            <v>1</v>
          </cell>
          <cell r="AO348">
            <v>1</v>
          </cell>
          <cell r="AP348" t="str">
            <v>프랜트전공</v>
          </cell>
          <cell r="AQ348">
            <v>3.04</v>
          </cell>
          <cell r="BB348" t="str">
            <v>전 3-83-2</v>
          </cell>
        </row>
        <row r="349">
          <cell r="B349" t="str">
            <v>제어반 신설</v>
          </cell>
          <cell r="C349" t="str">
            <v>7.5KW</v>
          </cell>
          <cell r="D349">
            <v>1</v>
          </cell>
          <cell r="E349" t="str">
            <v>EA</v>
          </cell>
          <cell r="F349">
            <v>50</v>
          </cell>
          <cell r="G349">
            <v>125679</v>
          </cell>
          <cell r="I349">
            <v>122019</v>
          </cell>
          <cell r="K349">
            <v>0</v>
          </cell>
          <cell r="M349">
            <v>3660</v>
          </cell>
          <cell r="AM349">
            <v>1</v>
          </cell>
          <cell r="AN349">
            <v>1</v>
          </cell>
          <cell r="AO349">
            <v>1</v>
          </cell>
          <cell r="AP349" t="str">
            <v>프랜트전공</v>
          </cell>
          <cell r="AQ349">
            <v>2.33</v>
          </cell>
          <cell r="BB349" t="str">
            <v>전 3-83-2</v>
          </cell>
        </row>
        <row r="350">
          <cell r="B350" t="str">
            <v>제어반 신설</v>
          </cell>
          <cell r="C350" t="str">
            <v>5.5KW</v>
          </cell>
          <cell r="D350">
            <v>1</v>
          </cell>
          <cell r="E350" t="str">
            <v>EA</v>
          </cell>
          <cell r="F350">
            <v>50</v>
          </cell>
          <cell r="G350">
            <v>121364</v>
          </cell>
          <cell r="I350">
            <v>117830</v>
          </cell>
          <cell r="K350">
            <v>0</v>
          </cell>
          <cell r="M350">
            <v>3534</v>
          </cell>
          <cell r="AM350">
            <v>1</v>
          </cell>
          <cell r="AN350">
            <v>1</v>
          </cell>
          <cell r="AO350">
            <v>1</v>
          </cell>
          <cell r="AP350" t="str">
            <v>프랜트전공</v>
          </cell>
          <cell r="AQ350">
            <v>2.25</v>
          </cell>
          <cell r="BB350" t="str">
            <v>전 3-83-2</v>
          </cell>
        </row>
        <row r="351">
          <cell r="B351" t="str">
            <v>제어반 신설</v>
          </cell>
          <cell r="C351" t="str">
            <v>3.7KW</v>
          </cell>
          <cell r="D351">
            <v>1</v>
          </cell>
          <cell r="E351" t="str">
            <v>EA</v>
          </cell>
          <cell r="F351">
            <v>50</v>
          </cell>
          <cell r="G351">
            <v>110576</v>
          </cell>
          <cell r="I351">
            <v>107356</v>
          </cell>
          <cell r="K351">
            <v>0</v>
          </cell>
          <cell r="M351">
            <v>3220</v>
          </cell>
          <cell r="AM351">
            <v>1</v>
          </cell>
          <cell r="AN351">
            <v>1</v>
          </cell>
          <cell r="AO351">
            <v>1</v>
          </cell>
          <cell r="AP351" t="str">
            <v>프랜트전공</v>
          </cell>
          <cell r="AQ351">
            <v>2.0499999999999998</v>
          </cell>
          <cell r="BB351" t="str">
            <v>전 3-83-2</v>
          </cell>
        </row>
        <row r="352">
          <cell r="B352" t="str">
            <v>제어반 신설</v>
          </cell>
          <cell r="C352" t="str">
            <v>2.2KW이하</v>
          </cell>
          <cell r="D352">
            <v>1</v>
          </cell>
          <cell r="E352" t="str">
            <v>EA</v>
          </cell>
          <cell r="F352">
            <v>50</v>
          </cell>
          <cell r="G352">
            <v>99788</v>
          </cell>
          <cell r="I352">
            <v>96882</v>
          </cell>
          <cell r="K352">
            <v>0</v>
          </cell>
          <cell r="M352">
            <v>2906</v>
          </cell>
          <cell r="AM352">
            <v>1</v>
          </cell>
          <cell r="AN352">
            <v>1</v>
          </cell>
          <cell r="AO352">
            <v>1</v>
          </cell>
          <cell r="AP352" t="str">
            <v>프랜트전공</v>
          </cell>
          <cell r="AQ352">
            <v>1.85</v>
          </cell>
          <cell r="BB352" t="str">
            <v>전 3-83-2</v>
          </cell>
        </row>
        <row r="353">
          <cell r="B353" t="str">
            <v>WHM BOX 설치</v>
          </cell>
          <cell r="C353" t="str">
            <v>(합성수지제 중형)</v>
          </cell>
          <cell r="D353">
            <v>1</v>
          </cell>
          <cell r="E353" t="str">
            <v>EA</v>
          </cell>
          <cell r="F353">
            <v>50</v>
          </cell>
          <cell r="G353">
            <v>15790</v>
          </cell>
          <cell r="I353">
            <v>15331</v>
          </cell>
          <cell r="K353">
            <v>0</v>
          </cell>
          <cell r="M353">
            <v>459</v>
          </cell>
          <cell r="AM353">
            <v>1</v>
          </cell>
          <cell r="AN353">
            <v>1</v>
          </cell>
          <cell r="AO353">
            <v>1</v>
          </cell>
          <cell r="AP353" t="str">
            <v>내선전공</v>
          </cell>
          <cell r="AQ353">
            <v>0.32</v>
          </cell>
          <cell r="BB353" t="str">
            <v>전 7-13</v>
          </cell>
        </row>
        <row r="354">
          <cell r="A354">
            <v>167</v>
          </cell>
          <cell r="B354" t="str">
            <v>1로스위치</v>
          </cell>
          <cell r="C354" t="str">
            <v xml:space="preserve">1구 </v>
          </cell>
          <cell r="D354">
            <v>1</v>
          </cell>
          <cell r="E354" t="str">
            <v>EA</v>
          </cell>
          <cell r="F354">
            <v>50</v>
          </cell>
          <cell r="G354">
            <v>4467</v>
          </cell>
          <cell r="I354">
            <v>3114</v>
          </cell>
          <cell r="J354">
            <v>1260</v>
          </cell>
          <cell r="K354">
            <v>1260</v>
          </cell>
          <cell r="M354">
            <v>93</v>
          </cell>
          <cell r="AM354">
            <v>1</v>
          </cell>
          <cell r="AN354">
            <v>1</v>
          </cell>
          <cell r="AO354">
            <v>1</v>
          </cell>
          <cell r="AP354" t="str">
            <v>내선전공</v>
          </cell>
          <cell r="AQ354">
            <v>6.5000000000000002E-2</v>
          </cell>
          <cell r="BB354" t="str">
            <v>전 7-14 나.</v>
          </cell>
          <cell r="BC354">
            <v>1</v>
          </cell>
        </row>
        <row r="355">
          <cell r="A355">
            <v>168</v>
          </cell>
          <cell r="B355" t="str">
            <v>1로스위치</v>
          </cell>
          <cell r="C355" t="str">
            <v xml:space="preserve">2구 </v>
          </cell>
          <cell r="D355">
            <v>1</v>
          </cell>
          <cell r="E355" t="str">
            <v>EA</v>
          </cell>
          <cell r="F355">
            <v>50</v>
          </cell>
          <cell r="G355">
            <v>5829</v>
          </cell>
          <cell r="I355">
            <v>3737</v>
          </cell>
          <cell r="J355">
            <v>1980</v>
          </cell>
          <cell r="K355">
            <v>1980</v>
          </cell>
          <cell r="M355">
            <v>112</v>
          </cell>
          <cell r="AM355">
            <v>1</v>
          </cell>
          <cell r="AN355">
            <v>1.2</v>
          </cell>
          <cell r="AO355">
            <v>1.2</v>
          </cell>
          <cell r="AP355" t="str">
            <v>내선전공</v>
          </cell>
          <cell r="AQ355">
            <v>6.5000000000000002E-2</v>
          </cell>
          <cell r="BB355" t="str">
            <v>전 7-14 나.</v>
          </cell>
          <cell r="BC355">
            <v>1</v>
          </cell>
        </row>
        <row r="356">
          <cell r="A356">
            <v>169</v>
          </cell>
          <cell r="B356" t="str">
            <v>1로스위치</v>
          </cell>
          <cell r="C356" t="str">
            <v xml:space="preserve">3구 </v>
          </cell>
          <cell r="D356">
            <v>1</v>
          </cell>
          <cell r="E356" t="str">
            <v>EA</v>
          </cell>
          <cell r="F356">
            <v>50</v>
          </cell>
          <cell r="G356">
            <v>7189</v>
          </cell>
          <cell r="I356">
            <v>4359</v>
          </cell>
          <cell r="J356">
            <v>2700</v>
          </cell>
          <cell r="K356">
            <v>2700</v>
          </cell>
          <cell r="M356">
            <v>130</v>
          </cell>
          <cell r="AM356">
            <v>1</v>
          </cell>
          <cell r="AN356">
            <v>1.4</v>
          </cell>
          <cell r="AO356">
            <v>1.4</v>
          </cell>
          <cell r="AP356" t="str">
            <v>내선전공</v>
          </cell>
          <cell r="AQ356">
            <v>6.5000000000000002E-2</v>
          </cell>
          <cell r="BB356" t="str">
            <v>전 7-14 나.</v>
          </cell>
          <cell r="BC356">
            <v>1</v>
          </cell>
        </row>
        <row r="357">
          <cell r="B357" t="str">
            <v>1로스위치</v>
          </cell>
          <cell r="C357" t="str">
            <v>4구</v>
          </cell>
          <cell r="D357">
            <v>1</v>
          </cell>
          <cell r="E357" t="str">
            <v>EA</v>
          </cell>
          <cell r="F357">
            <v>50</v>
          </cell>
          <cell r="G357">
            <v>5131</v>
          </cell>
          <cell r="I357">
            <v>4982</v>
          </cell>
          <cell r="K357">
            <v>0</v>
          </cell>
          <cell r="M357">
            <v>149</v>
          </cell>
          <cell r="AM357">
            <v>1</v>
          </cell>
          <cell r="AN357">
            <v>1.6</v>
          </cell>
          <cell r="AO357">
            <v>1.6</v>
          </cell>
          <cell r="AP357" t="str">
            <v>내선전공</v>
          </cell>
          <cell r="AQ357">
            <v>6.5000000000000002E-2</v>
          </cell>
          <cell r="BB357" t="str">
            <v>전 7-14 나.</v>
          </cell>
        </row>
        <row r="358">
          <cell r="B358" t="str">
            <v>1로스위치</v>
          </cell>
          <cell r="C358" t="str">
            <v>5구</v>
          </cell>
          <cell r="D358">
            <v>1</v>
          </cell>
          <cell r="E358" t="str">
            <v>EA</v>
          </cell>
          <cell r="F358">
            <v>50</v>
          </cell>
          <cell r="G358">
            <v>5773</v>
          </cell>
          <cell r="I358">
            <v>5605</v>
          </cell>
          <cell r="K358">
            <v>0</v>
          </cell>
          <cell r="M358">
            <v>168</v>
          </cell>
          <cell r="AM358">
            <v>1</v>
          </cell>
          <cell r="AN358">
            <v>1.8</v>
          </cell>
          <cell r="AO358">
            <v>1.8</v>
          </cell>
          <cell r="AP358" t="str">
            <v>내선전공</v>
          </cell>
          <cell r="AQ358">
            <v>6.5000000000000002E-2</v>
          </cell>
          <cell r="BB358" t="str">
            <v>전 7-14 나.</v>
          </cell>
        </row>
        <row r="359">
          <cell r="B359" t="str">
            <v>P.B S/W</v>
          </cell>
          <cell r="C359" t="str">
            <v>ON/OFF</v>
          </cell>
          <cell r="D359">
            <v>1</v>
          </cell>
          <cell r="E359" t="str">
            <v>EA</v>
          </cell>
          <cell r="F359">
            <v>50</v>
          </cell>
          <cell r="G359">
            <v>6414</v>
          </cell>
          <cell r="I359">
            <v>6228</v>
          </cell>
          <cell r="K359">
            <v>0</v>
          </cell>
          <cell r="M359">
            <v>186</v>
          </cell>
          <cell r="AM359">
            <v>1</v>
          </cell>
          <cell r="AN359">
            <v>2</v>
          </cell>
          <cell r="AO359">
            <v>2</v>
          </cell>
          <cell r="AP359" t="str">
            <v>내선전공</v>
          </cell>
          <cell r="AQ359">
            <v>6.5000000000000002E-2</v>
          </cell>
          <cell r="BB359" t="str">
            <v>전 7-14 나.</v>
          </cell>
          <cell r="BC359">
            <v>1</v>
          </cell>
        </row>
        <row r="360">
          <cell r="A360">
            <v>170</v>
          </cell>
          <cell r="B360" t="str">
            <v>3로스위치</v>
          </cell>
          <cell r="C360" t="str">
            <v xml:space="preserve">1구 </v>
          </cell>
          <cell r="D360">
            <v>1</v>
          </cell>
          <cell r="E360" t="str">
            <v>EA</v>
          </cell>
          <cell r="F360">
            <v>50</v>
          </cell>
          <cell r="G360">
            <v>5634</v>
          </cell>
          <cell r="I360">
            <v>4072</v>
          </cell>
          <cell r="J360">
            <v>1440</v>
          </cell>
          <cell r="K360">
            <v>1440</v>
          </cell>
          <cell r="M360">
            <v>122</v>
          </cell>
          <cell r="AM360">
            <v>1</v>
          </cell>
          <cell r="AN360">
            <v>1</v>
          </cell>
          <cell r="AO360">
            <v>1</v>
          </cell>
          <cell r="AP360" t="str">
            <v>내선전공</v>
          </cell>
          <cell r="AQ360">
            <v>8.5000000000000006E-2</v>
          </cell>
          <cell r="BB360" t="str">
            <v>전 7-14 나.</v>
          </cell>
          <cell r="BC360">
            <v>1</v>
          </cell>
        </row>
        <row r="361">
          <cell r="A361">
            <v>171</v>
          </cell>
          <cell r="B361" t="str">
            <v>3로스위치</v>
          </cell>
          <cell r="C361" t="str">
            <v xml:space="preserve">2구 </v>
          </cell>
          <cell r="D361">
            <v>1</v>
          </cell>
          <cell r="E361" t="str">
            <v>EA</v>
          </cell>
          <cell r="F361">
            <v>50</v>
          </cell>
          <cell r="G361">
            <v>7372</v>
          </cell>
          <cell r="I361">
            <v>4886</v>
          </cell>
          <cell r="J361">
            <v>2340</v>
          </cell>
          <cell r="K361">
            <v>2340</v>
          </cell>
          <cell r="M361">
            <v>146</v>
          </cell>
          <cell r="AM361">
            <v>1</v>
          </cell>
          <cell r="AN361">
            <v>1.2</v>
          </cell>
          <cell r="AO361">
            <v>1.2</v>
          </cell>
          <cell r="AP361" t="str">
            <v>내선전공</v>
          </cell>
          <cell r="AQ361">
            <v>8.5000000000000006E-2</v>
          </cell>
          <cell r="BB361" t="str">
            <v>전 7-14 나.</v>
          </cell>
          <cell r="BC361">
            <v>1</v>
          </cell>
        </row>
        <row r="362">
          <cell r="B362" t="str">
            <v>3로스위치</v>
          </cell>
          <cell r="C362" t="str">
            <v xml:space="preserve">3구 </v>
          </cell>
          <cell r="D362">
            <v>1</v>
          </cell>
          <cell r="E362" t="str">
            <v>EA</v>
          </cell>
          <cell r="F362">
            <v>50</v>
          </cell>
          <cell r="G362">
            <v>5872</v>
          </cell>
          <cell r="I362">
            <v>5701</v>
          </cell>
          <cell r="K362">
            <v>0</v>
          </cell>
          <cell r="M362">
            <v>171</v>
          </cell>
          <cell r="AM362">
            <v>1</v>
          </cell>
          <cell r="AN362">
            <v>1.4</v>
          </cell>
          <cell r="AO362">
            <v>1.4</v>
          </cell>
          <cell r="AP362" t="str">
            <v>내선전공</v>
          </cell>
          <cell r="AQ362">
            <v>8.5000000000000006E-2</v>
          </cell>
          <cell r="BB362" t="str">
            <v>전 7-14 나.</v>
          </cell>
        </row>
        <row r="363">
          <cell r="A363">
            <v>172</v>
          </cell>
          <cell r="B363" t="str">
            <v>콘센트</v>
          </cell>
          <cell r="C363" t="str">
            <v xml:space="preserve">2P 접지 1구 </v>
          </cell>
          <cell r="D363">
            <v>1</v>
          </cell>
          <cell r="E363" t="str">
            <v>EA</v>
          </cell>
          <cell r="F363">
            <v>50</v>
          </cell>
          <cell r="G363">
            <v>4946</v>
          </cell>
          <cell r="I363">
            <v>3832</v>
          </cell>
          <cell r="J363">
            <v>1000</v>
          </cell>
          <cell r="K363">
            <v>1000</v>
          </cell>
          <cell r="M363">
            <v>114</v>
          </cell>
          <cell r="AM363">
            <v>1</v>
          </cell>
          <cell r="AN363">
            <v>1</v>
          </cell>
          <cell r="AO363">
            <v>1</v>
          </cell>
          <cell r="AP363" t="str">
            <v>내선전공</v>
          </cell>
          <cell r="AQ363">
            <v>0.08</v>
          </cell>
          <cell r="BB363" t="str">
            <v>전 7-14 가.</v>
          </cell>
          <cell r="BC363">
            <v>1</v>
          </cell>
        </row>
        <row r="364">
          <cell r="A364">
            <v>173</v>
          </cell>
          <cell r="B364" t="str">
            <v>콘센트</v>
          </cell>
          <cell r="C364" t="str">
            <v xml:space="preserve">2P 접지 2구 </v>
          </cell>
          <cell r="D364">
            <v>1</v>
          </cell>
          <cell r="E364" t="str">
            <v>EA</v>
          </cell>
          <cell r="F364">
            <v>50</v>
          </cell>
          <cell r="G364">
            <v>5994</v>
          </cell>
          <cell r="I364">
            <v>4599</v>
          </cell>
          <cell r="J364">
            <v>1258</v>
          </cell>
          <cell r="K364">
            <v>1258</v>
          </cell>
          <cell r="M364">
            <v>137</v>
          </cell>
          <cell r="AM364">
            <v>1</v>
          </cell>
          <cell r="AN364">
            <v>1.2</v>
          </cell>
          <cell r="AO364">
            <v>1.2</v>
          </cell>
          <cell r="AP364" t="str">
            <v>내선전공</v>
          </cell>
          <cell r="AQ364">
            <v>0.08</v>
          </cell>
          <cell r="BB364" t="str">
            <v>전 7-14 가.</v>
          </cell>
          <cell r="BC364">
            <v>1</v>
          </cell>
        </row>
        <row r="365">
          <cell r="B365" t="str">
            <v>콘센트</v>
          </cell>
          <cell r="C365" t="str">
            <v xml:space="preserve">3P 접지 1구 </v>
          </cell>
          <cell r="D365">
            <v>1</v>
          </cell>
          <cell r="E365" t="str">
            <v>EA</v>
          </cell>
          <cell r="F365">
            <v>50</v>
          </cell>
          <cell r="G365">
            <v>7155</v>
          </cell>
          <cell r="I365">
            <v>6947</v>
          </cell>
          <cell r="K365">
            <v>0</v>
          </cell>
          <cell r="M365">
            <v>208</v>
          </cell>
          <cell r="AM365">
            <v>1</v>
          </cell>
          <cell r="AN365">
            <v>1</v>
          </cell>
          <cell r="AO365">
            <v>1</v>
          </cell>
          <cell r="AP365" t="str">
            <v>내선전공</v>
          </cell>
          <cell r="AQ365">
            <v>0.14499999999999999</v>
          </cell>
          <cell r="BB365" t="str">
            <v>전 7-14 가.</v>
          </cell>
          <cell r="BC365">
            <v>1</v>
          </cell>
        </row>
        <row r="366">
          <cell r="B366" t="str">
            <v>콘센트</v>
          </cell>
          <cell r="C366" t="str">
            <v xml:space="preserve">무접지 2구 </v>
          </cell>
          <cell r="D366">
            <v>1</v>
          </cell>
          <cell r="E366" t="str">
            <v>EA</v>
          </cell>
          <cell r="F366">
            <v>50</v>
          </cell>
          <cell r="G366">
            <v>3849</v>
          </cell>
          <cell r="I366">
            <v>3737</v>
          </cell>
          <cell r="K366">
            <v>0</v>
          </cell>
          <cell r="M366">
            <v>112</v>
          </cell>
          <cell r="AM366">
            <v>1</v>
          </cell>
          <cell r="AN366">
            <v>1.2</v>
          </cell>
          <cell r="AO366">
            <v>1.2</v>
          </cell>
          <cell r="AP366" t="str">
            <v>내선전공</v>
          </cell>
          <cell r="AQ366">
            <v>6.5000000000000002E-2</v>
          </cell>
          <cell r="BB366" t="str">
            <v>전 7-14 가.</v>
          </cell>
        </row>
        <row r="367">
          <cell r="A367">
            <v>174</v>
          </cell>
          <cell r="B367" t="str">
            <v>콘센트</v>
          </cell>
          <cell r="C367" t="str">
            <v>2P 방우 1구</v>
          </cell>
          <cell r="D367">
            <v>1</v>
          </cell>
          <cell r="E367" t="str">
            <v>EA</v>
          </cell>
          <cell r="F367">
            <v>50</v>
          </cell>
          <cell r="G367">
            <v>6456</v>
          </cell>
          <cell r="I367">
            <v>3832</v>
          </cell>
          <cell r="J367">
            <v>2510</v>
          </cell>
          <cell r="K367">
            <v>2510</v>
          </cell>
          <cell r="M367">
            <v>114</v>
          </cell>
          <cell r="AM367">
            <v>1</v>
          </cell>
          <cell r="AN367">
            <v>1</v>
          </cell>
          <cell r="AO367">
            <v>1</v>
          </cell>
          <cell r="AP367" t="str">
            <v>내선전공</v>
          </cell>
          <cell r="AQ367">
            <v>0.08</v>
          </cell>
          <cell r="BB367" t="str">
            <v>전 7-14 가.</v>
          </cell>
          <cell r="BC367">
            <v>1</v>
          </cell>
        </row>
        <row r="368">
          <cell r="A368">
            <v>175</v>
          </cell>
          <cell r="B368" t="str">
            <v>콘센트</v>
          </cell>
          <cell r="C368" t="str">
            <v>2P 방우 2구</v>
          </cell>
          <cell r="D368">
            <v>1</v>
          </cell>
          <cell r="E368" t="str">
            <v>EA</v>
          </cell>
          <cell r="F368">
            <v>50</v>
          </cell>
          <cell r="G368">
            <v>7656</v>
          </cell>
          <cell r="I368">
            <v>4599</v>
          </cell>
          <cell r="J368">
            <v>2920</v>
          </cell>
          <cell r="K368">
            <v>2920</v>
          </cell>
          <cell r="M368">
            <v>137</v>
          </cell>
          <cell r="AM368">
            <v>1</v>
          </cell>
          <cell r="AN368">
            <v>1.2</v>
          </cell>
          <cell r="AO368">
            <v>1.2</v>
          </cell>
          <cell r="AP368" t="str">
            <v>내선전공</v>
          </cell>
          <cell r="AQ368">
            <v>0.08</v>
          </cell>
          <cell r="BB368" t="str">
            <v>전 7-14 가.</v>
          </cell>
          <cell r="BC368">
            <v>1</v>
          </cell>
        </row>
        <row r="369">
          <cell r="A369">
            <v>176</v>
          </cell>
          <cell r="B369" t="str">
            <v>콘센트</v>
          </cell>
          <cell r="C369" t="str">
            <v>110V 2구</v>
          </cell>
          <cell r="D369">
            <v>1</v>
          </cell>
          <cell r="E369" t="str">
            <v>EA</v>
          </cell>
          <cell r="F369">
            <v>50</v>
          </cell>
          <cell r="G369">
            <v>5086</v>
          </cell>
          <cell r="I369">
            <v>3832</v>
          </cell>
          <cell r="J369">
            <v>1140</v>
          </cell>
          <cell r="K369">
            <v>1140</v>
          </cell>
          <cell r="M369">
            <v>114</v>
          </cell>
          <cell r="AM369">
            <v>1</v>
          </cell>
          <cell r="AN369">
            <v>1</v>
          </cell>
          <cell r="AO369">
            <v>1</v>
          </cell>
          <cell r="AP369" t="str">
            <v>내선전공</v>
          </cell>
          <cell r="AQ369">
            <v>0.08</v>
          </cell>
          <cell r="BB369" t="str">
            <v>전 7-14 가.</v>
          </cell>
          <cell r="BC369">
            <v>1</v>
          </cell>
        </row>
        <row r="370">
          <cell r="B370" t="str">
            <v>콘센트</v>
          </cell>
          <cell r="C370" t="str">
            <v>노출 접지 2구</v>
          </cell>
          <cell r="D370">
            <v>1</v>
          </cell>
          <cell r="E370" t="str">
            <v>EA</v>
          </cell>
          <cell r="F370">
            <v>50</v>
          </cell>
          <cell r="G370">
            <v>4736</v>
          </cell>
          <cell r="I370">
            <v>4599</v>
          </cell>
          <cell r="K370">
            <v>0</v>
          </cell>
          <cell r="M370">
            <v>137</v>
          </cell>
          <cell r="AM370">
            <v>1</v>
          </cell>
          <cell r="AN370">
            <v>1.2</v>
          </cell>
          <cell r="AO370">
            <v>1.2</v>
          </cell>
          <cell r="AP370" t="str">
            <v>내선전공</v>
          </cell>
          <cell r="AQ370">
            <v>0.08</v>
          </cell>
          <cell r="BB370" t="str">
            <v>전 7-14 가.</v>
          </cell>
        </row>
        <row r="371">
          <cell r="B371" t="str">
            <v>PHOTO CELL S/W</v>
          </cell>
          <cell r="C371" t="str">
            <v xml:space="preserve"> </v>
          </cell>
          <cell r="D371">
            <v>1</v>
          </cell>
          <cell r="E371" t="str">
            <v>EA</v>
          </cell>
          <cell r="F371">
            <v>50</v>
          </cell>
          <cell r="G371">
            <v>9376</v>
          </cell>
          <cell r="I371">
            <v>9103</v>
          </cell>
          <cell r="K371">
            <v>0</v>
          </cell>
          <cell r="M371">
            <v>273</v>
          </cell>
          <cell r="AM371">
            <v>1</v>
          </cell>
          <cell r="AN371">
            <v>1</v>
          </cell>
          <cell r="AO371">
            <v>1</v>
          </cell>
          <cell r="AP371" t="str">
            <v>내선전공</v>
          </cell>
          <cell r="AQ371">
            <v>0.19</v>
          </cell>
          <cell r="BB371" t="str">
            <v>전 7-14</v>
          </cell>
        </row>
        <row r="372">
          <cell r="A372">
            <v>177</v>
          </cell>
          <cell r="B372" t="str">
            <v>등기구 A</v>
          </cell>
          <cell r="C372" t="str">
            <v>(FL 2/32W 매입하면 개방)</v>
          </cell>
          <cell r="D372">
            <v>1</v>
          </cell>
          <cell r="E372" t="str">
            <v>EA</v>
          </cell>
          <cell r="F372">
            <v>50</v>
          </cell>
          <cell r="G372">
            <v>93239</v>
          </cell>
          <cell r="I372">
            <v>26446</v>
          </cell>
          <cell r="J372">
            <v>66000</v>
          </cell>
          <cell r="K372">
            <v>66000</v>
          </cell>
          <cell r="M372">
            <v>793</v>
          </cell>
          <cell r="AM372">
            <v>1</v>
          </cell>
          <cell r="AN372">
            <v>1.2</v>
          </cell>
          <cell r="AO372">
            <v>1.2</v>
          </cell>
          <cell r="AP372" t="str">
            <v>내선전공</v>
          </cell>
          <cell r="AQ372">
            <v>0.46</v>
          </cell>
          <cell r="BB372" t="str">
            <v>전 7-16</v>
          </cell>
          <cell r="BC372">
            <v>1</v>
          </cell>
        </row>
        <row r="373">
          <cell r="A373">
            <v>178</v>
          </cell>
          <cell r="B373" t="str">
            <v>등기구 B</v>
          </cell>
          <cell r="C373" t="str">
            <v>(FL 2/32W 매입 파라보닉루바)</v>
          </cell>
          <cell r="D373">
            <v>1</v>
          </cell>
          <cell r="E373" t="str">
            <v>EA</v>
          </cell>
          <cell r="F373">
            <v>50</v>
          </cell>
          <cell r="G373">
            <v>116239</v>
          </cell>
          <cell r="I373">
            <v>26446</v>
          </cell>
          <cell r="J373">
            <v>89000</v>
          </cell>
          <cell r="K373">
            <v>89000</v>
          </cell>
          <cell r="M373">
            <v>793</v>
          </cell>
          <cell r="AM373">
            <v>1</v>
          </cell>
          <cell r="AN373">
            <v>1.2</v>
          </cell>
          <cell r="AO373">
            <v>1.2</v>
          </cell>
          <cell r="AP373" t="str">
            <v>내선전공</v>
          </cell>
          <cell r="AQ373">
            <v>0.46</v>
          </cell>
          <cell r="BB373" t="str">
            <v>전 7-16</v>
          </cell>
          <cell r="BC373">
            <v>1</v>
          </cell>
        </row>
        <row r="374">
          <cell r="A374">
            <v>179</v>
          </cell>
          <cell r="B374" t="str">
            <v>등기구 C</v>
          </cell>
          <cell r="C374" t="str">
            <v>(FL 2/32W 직부 삼각등)</v>
          </cell>
          <cell r="D374">
            <v>1</v>
          </cell>
          <cell r="E374" t="str">
            <v>EA</v>
          </cell>
          <cell r="F374">
            <v>50</v>
          </cell>
          <cell r="G374">
            <v>74050</v>
          </cell>
          <cell r="I374">
            <v>14612</v>
          </cell>
          <cell r="J374">
            <v>59000</v>
          </cell>
          <cell r="K374">
            <v>59000</v>
          </cell>
          <cell r="M374">
            <v>438</v>
          </cell>
          <cell r="AM374">
            <v>1</v>
          </cell>
          <cell r="AN374">
            <v>1</v>
          </cell>
          <cell r="AO374">
            <v>1</v>
          </cell>
          <cell r="AP374" t="str">
            <v>내선전공</v>
          </cell>
          <cell r="AQ374">
            <v>0.30499999999999999</v>
          </cell>
          <cell r="BB374" t="str">
            <v>전 7-16</v>
          </cell>
          <cell r="BC374">
            <v>1</v>
          </cell>
        </row>
        <row r="375">
          <cell r="A375">
            <v>180</v>
          </cell>
          <cell r="B375" t="str">
            <v>등기구 D</v>
          </cell>
          <cell r="C375" t="str">
            <v>(FL 2/32W 파이프 펜던트)</v>
          </cell>
          <cell r="D375">
            <v>1</v>
          </cell>
          <cell r="E375" t="str">
            <v>EA</v>
          </cell>
          <cell r="F375">
            <v>50</v>
          </cell>
          <cell r="G375">
            <v>74011</v>
          </cell>
          <cell r="I375">
            <v>17487</v>
          </cell>
          <cell r="J375">
            <v>56000</v>
          </cell>
          <cell r="K375">
            <v>56000</v>
          </cell>
          <cell r="M375">
            <v>524</v>
          </cell>
          <cell r="AM375">
            <v>1</v>
          </cell>
          <cell r="AN375">
            <v>1</v>
          </cell>
          <cell r="AO375">
            <v>1</v>
          </cell>
          <cell r="AP375" t="str">
            <v>내선전공</v>
          </cell>
          <cell r="AQ375">
            <v>0.36499999999999999</v>
          </cell>
          <cell r="BB375" t="str">
            <v>전 7-16</v>
          </cell>
          <cell r="BC375">
            <v>1</v>
          </cell>
        </row>
        <row r="376">
          <cell r="A376">
            <v>181</v>
          </cell>
          <cell r="B376" t="str">
            <v>등기구 D1</v>
          </cell>
          <cell r="C376" t="str">
            <v>(FL 2/20W 파이프 펜던트)</v>
          </cell>
          <cell r="D376">
            <v>1</v>
          </cell>
          <cell r="E376" t="str">
            <v>EA</v>
          </cell>
          <cell r="F376">
            <v>50</v>
          </cell>
          <cell r="G376">
            <v>57596</v>
          </cell>
          <cell r="I376">
            <v>11259</v>
          </cell>
          <cell r="J376">
            <v>46000</v>
          </cell>
          <cell r="K376">
            <v>46000</v>
          </cell>
          <cell r="M376">
            <v>337</v>
          </cell>
          <cell r="AM376">
            <v>1</v>
          </cell>
          <cell r="AN376">
            <v>1</v>
          </cell>
          <cell r="AO376">
            <v>1</v>
          </cell>
          <cell r="AP376" t="str">
            <v>내선전공</v>
          </cell>
          <cell r="AQ376">
            <v>0.23499999999999999</v>
          </cell>
          <cell r="BB376" t="str">
            <v>전 7-16</v>
          </cell>
          <cell r="BC376">
            <v>1</v>
          </cell>
        </row>
        <row r="377">
          <cell r="A377">
            <v>182</v>
          </cell>
          <cell r="B377" t="str">
            <v>등기구 E</v>
          </cell>
          <cell r="C377" t="str">
            <v>(FL 2/32W 방폭)</v>
          </cell>
          <cell r="D377">
            <v>1</v>
          </cell>
          <cell r="E377" t="str">
            <v>EA</v>
          </cell>
          <cell r="F377">
            <v>50</v>
          </cell>
          <cell r="G377">
            <v>156024</v>
          </cell>
          <cell r="I377">
            <v>34975</v>
          </cell>
          <cell r="J377">
            <v>120000</v>
          </cell>
          <cell r="K377">
            <v>120000</v>
          </cell>
          <cell r="M377">
            <v>1049</v>
          </cell>
          <cell r="AM377">
            <v>1</v>
          </cell>
          <cell r="AN377">
            <v>2</v>
          </cell>
          <cell r="AO377">
            <v>2</v>
          </cell>
          <cell r="AP377" t="str">
            <v>내선전공</v>
          </cell>
          <cell r="AQ377">
            <v>0.36499999999999999</v>
          </cell>
          <cell r="BB377" t="str">
            <v>전 7-16</v>
          </cell>
          <cell r="BC377">
            <v>1</v>
          </cell>
        </row>
        <row r="378">
          <cell r="A378">
            <v>183</v>
          </cell>
          <cell r="B378" t="str">
            <v>등기구 F</v>
          </cell>
          <cell r="C378" t="str">
            <v>(FL 1/32W 직부 써크라인)</v>
          </cell>
          <cell r="D378">
            <v>1</v>
          </cell>
          <cell r="E378" t="str">
            <v>EA</v>
          </cell>
          <cell r="F378">
            <v>50</v>
          </cell>
          <cell r="G378">
            <v>58050</v>
          </cell>
          <cell r="I378">
            <v>14612</v>
          </cell>
          <cell r="J378">
            <v>43000</v>
          </cell>
          <cell r="K378">
            <v>43000</v>
          </cell>
          <cell r="M378">
            <v>438</v>
          </cell>
          <cell r="AM378">
            <v>1</v>
          </cell>
          <cell r="AN378">
            <v>1</v>
          </cell>
          <cell r="AO378">
            <v>1</v>
          </cell>
          <cell r="AP378" t="str">
            <v>내선전공</v>
          </cell>
          <cell r="AQ378">
            <v>0.30499999999999999</v>
          </cell>
          <cell r="BB378" t="str">
            <v>전 7-16</v>
          </cell>
          <cell r="BC378">
            <v>1</v>
          </cell>
        </row>
        <row r="379">
          <cell r="A379">
            <v>184</v>
          </cell>
          <cell r="B379" t="str">
            <v>등기구 G</v>
          </cell>
          <cell r="C379" t="str">
            <v>(FUL 18W/2 다운 라이트)</v>
          </cell>
          <cell r="D379">
            <v>1</v>
          </cell>
          <cell r="E379" t="str">
            <v>EA</v>
          </cell>
          <cell r="F379">
            <v>50</v>
          </cell>
          <cell r="G379">
            <v>49090</v>
          </cell>
          <cell r="I379">
            <v>11738</v>
          </cell>
          <cell r="J379">
            <v>37000</v>
          </cell>
          <cell r="K379">
            <v>37000</v>
          </cell>
          <cell r="M379">
            <v>352</v>
          </cell>
          <cell r="AM379">
            <v>1</v>
          </cell>
          <cell r="AN379">
            <v>1</v>
          </cell>
          <cell r="AO379">
            <v>1</v>
          </cell>
          <cell r="AP379" t="str">
            <v>내선전공</v>
          </cell>
          <cell r="AQ379">
            <v>0.245</v>
          </cell>
          <cell r="BB379" t="str">
            <v>전 7-15</v>
          </cell>
          <cell r="BC379">
            <v>1</v>
          </cell>
        </row>
        <row r="380">
          <cell r="A380">
            <v>185</v>
          </cell>
          <cell r="B380" t="str">
            <v>등기구 H</v>
          </cell>
          <cell r="C380" t="str">
            <v>(IL 100W 노출 직부)</v>
          </cell>
          <cell r="D380">
            <v>1</v>
          </cell>
          <cell r="E380" t="str">
            <v>EA</v>
          </cell>
          <cell r="F380">
            <v>50</v>
          </cell>
          <cell r="G380">
            <v>18376</v>
          </cell>
          <cell r="I380">
            <v>9103</v>
          </cell>
          <cell r="J380">
            <v>9000</v>
          </cell>
          <cell r="K380">
            <v>9000</v>
          </cell>
          <cell r="M380">
            <v>273</v>
          </cell>
          <cell r="AM380">
            <v>1</v>
          </cell>
          <cell r="AN380">
            <v>1</v>
          </cell>
          <cell r="AO380">
            <v>1</v>
          </cell>
          <cell r="AP380" t="str">
            <v>내선전공</v>
          </cell>
          <cell r="AQ380">
            <v>0.19</v>
          </cell>
          <cell r="BB380" t="str">
            <v>전 7-15</v>
          </cell>
          <cell r="BC380">
            <v>1</v>
          </cell>
        </row>
        <row r="381">
          <cell r="A381">
            <v>186</v>
          </cell>
          <cell r="B381" t="str">
            <v>등기구 I</v>
          </cell>
          <cell r="C381" t="str">
            <v>(IL 100W 벽부 방습형)</v>
          </cell>
          <cell r="D381">
            <v>1</v>
          </cell>
          <cell r="E381" t="str">
            <v>EA</v>
          </cell>
          <cell r="F381">
            <v>50</v>
          </cell>
          <cell r="G381">
            <v>16796</v>
          </cell>
          <cell r="I381">
            <v>7569</v>
          </cell>
          <cell r="J381">
            <v>9000</v>
          </cell>
          <cell r="K381">
            <v>9000</v>
          </cell>
          <cell r="M381">
            <v>227</v>
          </cell>
          <cell r="AM381">
            <v>1</v>
          </cell>
          <cell r="AN381">
            <v>1</v>
          </cell>
          <cell r="AO381">
            <v>1</v>
          </cell>
          <cell r="AP381" t="str">
            <v>내선전공</v>
          </cell>
          <cell r="AQ381">
            <v>0.158</v>
          </cell>
          <cell r="BB381" t="str">
            <v>전 7-15</v>
          </cell>
          <cell r="BC381">
            <v>1</v>
          </cell>
        </row>
        <row r="382">
          <cell r="A382">
            <v>187</v>
          </cell>
          <cell r="B382" t="str">
            <v>등기구 J</v>
          </cell>
          <cell r="C382" t="str">
            <v>(IL 100W 벽부 방습형)</v>
          </cell>
          <cell r="D382">
            <v>1</v>
          </cell>
          <cell r="E382" t="str">
            <v>EA</v>
          </cell>
          <cell r="F382">
            <v>50</v>
          </cell>
          <cell r="G382">
            <v>26796</v>
          </cell>
          <cell r="I382">
            <v>7569</v>
          </cell>
          <cell r="J382">
            <v>19000</v>
          </cell>
          <cell r="K382">
            <v>19000</v>
          </cell>
          <cell r="M382">
            <v>227</v>
          </cell>
          <cell r="AM382">
            <v>1</v>
          </cell>
          <cell r="AN382">
            <v>1</v>
          </cell>
          <cell r="AO382">
            <v>1</v>
          </cell>
          <cell r="AP382" t="str">
            <v>내선전공</v>
          </cell>
          <cell r="AQ382">
            <v>0.158</v>
          </cell>
          <cell r="BB382" t="str">
            <v>전 7-15</v>
          </cell>
          <cell r="BC382">
            <v>1</v>
          </cell>
        </row>
        <row r="383">
          <cell r="A383">
            <v>188</v>
          </cell>
          <cell r="B383" t="str">
            <v>등기구 K</v>
          </cell>
          <cell r="C383" t="str">
            <v>(FL 4/20W 매입하면 개방)</v>
          </cell>
          <cell r="D383">
            <v>1</v>
          </cell>
          <cell r="E383" t="str">
            <v>EA</v>
          </cell>
          <cell r="F383">
            <v>50</v>
          </cell>
          <cell r="G383">
            <v>112549</v>
          </cell>
          <cell r="I383">
            <v>25776</v>
          </cell>
          <cell r="J383">
            <v>86000</v>
          </cell>
          <cell r="K383">
            <v>86000</v>
          </cell>
          <cell r="M383">
            <v>773</v>
          </cell>
          <cell r="AM383">
            <v>1</v>
          </cell>
          <cell r="AN383">
            <v>1</v>
          </cell>
          <cell r="AO383">
            <v>1</v>
          </cell>
          <cell r="AP383" t="str">
            <v>내선전공</v>
          </cell>
          <cell r="AQ383">
            <v>0.53800000000000003</v>
          </cell>
          <cell r="BB383" t="str">
            <v>전 7-16</v>
          </cell>
          <cell r="BC383">
            <v>1</v>
          </cell>
        </row>
        <row r="384">
          <cell r="A384">
            <v>189</v>
          </cell>
          <cell r="B384" t="str">
            <v>등기구 L</v>
          </cell>
          <cell r="C384" t="str">
            <v>(MH 175W 난반사 파이프펜던트)</v>
          </cell>
          <cell r="D384">
            <v>1</v>
          </cell>
          <cell r="E384" t="str">
            <v>EA</v>
          </cell>
          <cell r="F384">
            <v>50</v>
          </cell>
          <cell r="G384">
            <v>104738</v>
          </cell>
          <cell r="I384">
            <v>19164</v>
          </cell>
          <cell r="J384">
            <v>85000</v>
          </cell>
          <cell r="K384">
            <v>85000</v>
          </cell>
          <cell r="M384">
            <v>574</v>
          </cell>
          <cell r="AM384">
            <v>1</v>
          </cell>
          <cell r="AN384">
            <v>1</v>
          </cell>
          <cell r="AO384">
            <v>1</v>
          </cell>
          <cell r="AP384" t="str">
            <v>내선전공</v>
          </cell>
          <cell r="AQ384">
            <v>0.4</v>
          </cell>
          <cell r="BB384" t="str">
            <v>전 7-17</v>
          </cell>
          <cell r="BC384">
            <v>1</v>
          </cell>
        </row>
        <row r="385">
          <cell r="A385">
            <v>190</v>
          </cell>
          <cell r="B385" t="str">
            <v>등기구 M</v>
          </cell>
          <cell r="C385" t="str">
            <v>(MH 175W 난반사 브라켓)</v>
          </cell>
          <cell r="D385">
            <v>1</v>
          </cell>
          <cell r="E385" t="str">
            <v>EA</v>
          </cell>
          <cell r="F385">
            <v>50</v>
          </cell>
          <cell r="G385">
            <v>106712</v>
          </cell>
          <cell r="I385">
            <v>21080</v>
          </cell>
          <cell r="J385">
            <v>85000</v>
          </cell>
          <cell r="K385">
            <v>85000</v>
          </cell>
          <cell r="M385">
            <v>632</v>
          </cell>
          <cell r="AM385">
            <v>1</v>
          </cell>
          <cell r="AN385">
            <v>1</v>
          </cell>
          <cell r="AO385">
            <v>1</v>
          </cell>
          <cell r="AP385" t="str">
            <v>내선전공</v>
          </cell>
          <cell r="AQ385">
            <v>0.44</v>
          </cell>
          <cell r="BB385" t="str">
            <v>전 7-17</v>
          </cell>
          <cell r="BC385">
            <v>1</v>
          </cell>
        </row>
        <row r="386">
          <cell r="A386">
            <v>191</v>
          </cell>
          <cell r="B386" t="str">
            <v>등기구 N</v>
          </cell>
          <cell r="C386" t="str">
            <v>(NH 250W 난반사 투광기)</v>
          </cell>
          <cell r="D386">
            <v>1</v>
          </cell>
          <cell r="E386" t="str">
            <v>EA</v>
          </cell>
          <cell r="F386">
            <v>50</v>
          </cell>
          <cell r="G386">
            <v>164021</v>
          </cell>
          <cell r="I386">
            <v>71866</v>
          </cell>
          <cell r="J386">
            <v>90000</v>
          </cell>
          <cell r="K386">
            <v>90000</v>
          </cell>
          <cell r="M386">
            <v>2155</v>
          </cell>
          <cell r="AM386">
            <v>1</v>
          </cell>
          <cell r="AN386">
            <v>1</v>
          </cell>
          <cell r="AO386">
            <v>1</v>
          </cell>
          <cell r="AP386" t="str">
            <v>내선전공</v>
          </cell>
          <cell r="AQ386">
            <v>1.5</v>
          </cell>
          <cell r="BB386" t="str">
            <v>전 7-17</v>
          </cell>
          <cell r="BC386">
            <v>1</v>
          </cell>
        </row>
        <row r="387">
          <cell r="A387">
            <v>192</v>
          </cell>
          <cell r="B387" t="str">
            <v>등기구 O</v>
          </cell>
          <cell r="C387" t="str">
            <v>(MH 175W 주두형)</v>
          </cell>
          <cell r="D387">
            <v>1</v>
          </cell>
          <cell r="E387" t="str">
            <v>EA</v>
          </cell>
          <cell r="F387">
            <v>50</v>
          </cell>
          <cell r="G387">
            <v>453631</v>
          </cell>
          <cell r="I387">
            <v>100613</v>
          </cell>
          <cell r="J387">
            <v>350000</v>
          </cell>
          <cell r="K387">
            <v>350000</v>
          </cell>
          <cell r="M387">
            <v>3018</v>
          </cell>
          <cell r="AM387">
            <v>1</v>
          </cell>
          <cell r="AN387">
            <v>1</v>
          </cell>
          <cell r="AO387">
            <v>1</v>
          </cell>
          <cell r="AP387" t="str">
            <v>내선전공</v>
          </cell>
          <cell r="AQ387">
            <v>2.1</v>
          </cell>
          <cell r="BB387" t="str">
            <v>전 7-17-1</v>
          </cell>
          <cell r="BC387">
            <v>1</v>
          </cell>
        </row>
        <row r="388">
          <cell r="A388">
            <v>193</v>
          </cell>
          <cell r="B388" t="str">
            <v>등기구 P</v>
          </cell>
          <cell r="C388" t="str">
            <v>(NH 250W 8각 테퍼폴)</v>
          </cell>
          <cell r="D388">
            <v>1</v>
          </cell>
          <cell r="E388" t="str">
            <v>EA</v>
          </cell>
          <cell r="F388">
            <v>50</v>
          </cell>
          <cell r="G388">
            <v>822225</v>
          </cell>
          <cell r="I388">
            <v>167209</v>
          </cell>
          <cell r="J388">
            <v>650000</v>
          </cell>
          <cell r="K388">
            <v>650000</v>
          </cell>
          <cell r="M388">
            <v>5016</v>
          </cell>
          <cell r="AM388">
            <v>1</v>
          </cell>
          <cell r="AN388">
            <v>1</v>
          </cell>
          <cell r="AO388">
            <v>1</v>
          </cell>
          <cell r="AP388" t="str">
            <v>내선전공</v>
          </cell>
          <cell r="AQ388">
            <v>3.49</v>
          </cell>
          <cell r="BB388" t="str">
            <v>전 7-17-1</v>
          </cell>
          <cell r="BC388">
            <v>1</v>
          </cell>
        </row>
        <row r="389">
          <cell r="A389">
            <v>194</v>
          </cell>
          <cell r="B389" t="str">
            <v>등기구 Q</v>
          </cell>
          <cell r="C389" t="str">
            <v>(IL 30W 직부등)</v>
          </cell>
          <cell r="D389">
            <v>1</v>
          </cell>
          <cell r="E389" t="str">
            <v>EA</v>
          </cell>
          <cell r="F389">
            <v>50</v>
          </cell>
          <cell r="G389">
            <v>18881</v>
          </cell>
          <cell r="I389">
            <v>8623</v>
          </cell>
          <cell r="J389">
            <v>10000</v>
          </cell>
          <cell r="K389">
            <v>10000</v>
          </cell>
          <cell r="M389">
            <v>258</v>
          </cell>
          <cell r="AM389">
            <v>1</v>
          </cell>
          <cell r="AN389">
            <v>1</v>
          </cell>
          <cell r="AO389">
            <v>1</v>
          </cell>
          <cell r="AP389" t="str">
            <v>내선전공</v>
          </cell>
          <cell r="AQ389">
            <v>0.18</v>
          </cell>
          <cell r="BB389" t="str">
            <v>전 7-15</v>
          </cell>
          <cell r="BC389">
            <v>1</v>
          </cell>
        </row>
        <row r="390">
          <cell r="A390">
            <v>195</v>
          </cell>
          <cell r="B390" t="str">
            <v>등기구 R</v>
          </cell>
          <cell r="C390" t="str">
            <v>(BEAM 300W 수중등)</v>
          </cell>
          <cell r="D390">
            <v>1</v>
          </cell>
          <cell r="E390" t="str">
            <v>EA</v>
          </cell>
          <cell r="F390">
            <v>50</v>
          </cell>
          <cell r="G390">
            <v>480101</v>
          </cell>
          <cell r="I390">
            <v>29225</v>
          </cell>
          <cell r="J390">
            <v>450000</v>
          </cell>
          <cell r="K390">
            <v>450000</v>
          </cell>
          <cell r="M390">
            <v>876</v>
          </cell>
          <cell r="AM390">
            <v>1</v>
          </cell>
          <cell r="AN390">
            <v>1</v>
          </cell>
          <cell r="AO390">
            <v>1</v>
          </cell>
          <cell r="AP390" t="str">
            <v>내선전공</v>
          </cell>
          <cell r="AQ390">
            <v>0.61</v>
          </cell>
          <cell r="BB390" t="str">
            <v>전 7-17</v>
          </cell>
          <cell r="BC390">
            <v>1</v>
          </cell>
        </row>
        <row r="391">
          <cell r="A391">
            <v>196</v>
          </cell>
          <cell r="B391" t="str">
            <v>등기구 S</v>
          </cell>
          <cell r="C391" t="str">
            <v>(FL 4/20W 매입 아크릴카바)</v>
          </cell>
          <cell r="D391">
            <v>1</v>
          </cell>
          <cell r="E391" t="str">
            <v>EA</v>
          </cell>
          <cell r="F391">
            <v>50</v>
          </cell>
          <cell r="G391">
            <v>114128</v>
          </cell>
          <cell r="I391">
            <v>27309</v>
          </cell>
          <cell r="J391">
            <v>86000</v>
          </cell>
          <cell r="K391">
            <v>86000</v>
          </cell>
          <cell r="M391">
            <v>819</v>
          </cell>
          <cell r="AM391">
            <v>1</v>
          </cell>
          <cell r="AN391">
            <v>1</v>
          </cell>
          <cell r="AO391">
            <v>1</v>
          </cell>
          <cell r="AP391" t="str">
            <v>내선전공</v>
          </cell>
          <cell r="AQ391">
            <v>0.56999999999999995</v>
          </cell>
          <cell r="BB391" t="str">
            <v>전 7-16</v>
          </cell>
          <cell r="BC391">
            <v>1</v>
          </cell>
        </row>
        <row r="392">
          <cell r="A392">
            <v>197</v>
          </cell>
          <cell r="B392" t="str">
            <v>등기구 T</v>
          </cell>
          <cell r="C392" t="str">
            <v>(FL 2/32W 벽부 형광등)</v>
          </cell>
          <cell r="D392">
            <v>1</v>
          </cell>
          <cell r="E392" t="str">
            <v>EA</v>
          </cell>
          <cell r="F392">
            <v>50</v>
          </cell>
          <cell r="G392">
            <v>70081</v>
          </cell>
          <cell r="I392">
            <v>23380</v>
          </cell>
          <cell r="J392">
            <v>46000</v>
          </cell>
          <cell r="K392">
            <v>46000</v>
          </cell>
          <cell r="M392">
            <v>701</v>
          </cell>
          <cell r="AM392">
            <v>1</v>
          </cell>
          <cell r="AN392">
            <v>1</v>
          </cell>
          <cell r="AO392">
            <v>1</v>
          </cell>
          <cell r="AP392" t="str">
            <v>내선전공</v>
          </cell>
          <cell r="AQ392">
            <v>0.48799999999999999</v>
          </cell>
          <cell r="BB392" t="str">
            <v>전 7-16</v>
          </cell>
          <cell r="BC392">
            <v>1</v>
          </cell>
        </row>
        <row r="393">
          <cell r="A393">
            <v>198</v>
          </cell>
          <cell r="B393" t="str">
            <v>등기구 U</v>
          </cell>
          <cell r="C393" t="str">
            <v>(IL 100W SPOT LIGHT)</v>
          </cell>
          <cell r="D393">
            <v>1</v>
          </cell>
          <cell r="E393" t="str">
            <v>EA</v>
          </cell>
          <cell r="F393">
            <v>50</v>
          </cell>
          <cell r="G393">
            <v>129376</v>
          </cell>
          <cell r="I393">
            <v>9103</v>
          </cell>
          <cell r="J393">
            <v>120000</v>
          </cell>
          <cell r="K393">
            <v>120000</v>
          </cell>
          <cell r="M393">
            <v>273</v>
          </cell>
          <cell r="AM393">
            <v>1</v>
          </cell>
          <cell r="AN393">
            <v>1</v>
          </cell>
          <cell r="AO393">
            <v>1</v>
          </cell>
          <cell r="AP393" t="str">
            <v>내선전공</v>
          </cell>
          <cell r="AQ393">
            <v>0.19</v>
          </cell>
          <cell r="BB393" t="str">
            <v>전 7-15</v>
          </cell>
          <cell r="BC393">
            <v>1</v>
          </cell>
        </row>
        <row r="394">
          <cell r="A394">
            <v>199</v>
          </cell>
          <cell r="B394" t="str">
            <v>등기구 V</v>
          </cell>
          <cell r="C394" t="str">
            <v>(MH 175W 주철등)</v>
          </cell>
          <cell r="D394">
            <v>1</v>
          </cell>
          <cell r="E394" t="str">
            <v>EA</v>
          </cell>
          <cell r="F394">
            <v>50</v>
          </cell>
          <cell r="G394">
            <v>753631</v>
          </cell>
          <cell r="I394">
            <v>100613</v>
          </cell>
          <cell r="J394">
            <v>650000</v>
          </cell>
          <cell r="K394">
            <v>650000</v>
          </cell>
          <cell r="M394">
            <v>3018</v>
          </cell>
          <cell r="AM394">
            <v>1</v>
          </cell>
          <cell r="AN394">
            <v>1</v>
          </cell>
          <cell r="AO394">
            <v>1</v>
          </cell>
          <cell r="AP394" t="str">
            <v>내선전공</v>
          </cell>
          <cell r="AQ394">
            <v>2.1</v>
          </cell>
          <cell r="BB394" t="str">
            <v>전 7-17-1</v>
          </cell>
          <cell r="BC394">
            <v>1</v>
          </cell>
        </row>
        <row r="395">
          <cell r="A395">
            <v>200</v>
          </cell>
          <cell r="B395" t="str">
            <v>등기구 W</v>
          </cell>
          <cell r="C395" t="str">
            <v>(FL 2/32W 천장 직부형)</v>
          </cell>
          <cell r="D395">
            <v>1</v>
          </cell>
          <cell r="E395" t="str">
            <v>EA</v>
          </cell>
          <cell r="F395">
            <v>50</v>
          </cell>
          <cell r="G395">
            <v>48050</v>
          </cell>
          <cell r="I395">
            <v>14612</v>
          </cell>
          <cell r="J395">
            <v>33000</v>
          </cell>
          <cell r="K395">
            <v>33000</v>
          </cell>
          <cell r="M395">
            <v>438</v>
          </cell>
          <cell r="AM395">
            <v>1</v>
          </cell>
          <cell r="AN395">
            <v>1</v>
          </cell>
          <cell r="AO395">
            <v>1</v>
          </cell>
          <cell r="AP395" t="str">
            <v>내선전공</v>
          </cell>
          <cell r="AQ395">
            <v>0.30499999999999999</v>
          </cell>
          <cell r="BB395" t="str">
            <v>전 7-16</v>
          </cell>
          <cell r="BC395">
            <v>1</v>
          </cell>
        </row>
        <row r="396">
          <cell r="B396" t="str">
            <v>메탈램프</v>
          </cell>
          <cell r="C396" t="str">
            <v>MH 175W</v>
          </cell>
          <cell r="D396">
            <v>1</v>
          </cell>
          <cell r="E396" t="str">
            <v>EA</v>
          </cell>
          <cell r="F396">
            <v>50</v>
          </cell>
          <cell r="G396">
            <v>21712</v>
          </cell>
          <cell r="I396">
            <v>21080</v>
          </cell>
          <cell r="K396">
            <v>0</v>
          </cell>
          <cell r="M396">
            <v>632</v>
          </cell>
          <cell r="AM396">
            <v>1</v>
          </cell>
          <cell r="AN396">
            <v>1.1000000000000001</v>
          </cell>
          <cell r="AO396">
            <v>1.1000000000000001</v>
          </cell>
          <cell r="AP396" t="str">
            <v>내선전공</v>
          </cell>
          <cell r="AQ396">
            <v>0.4</v>
          </cell>
          <cell r="BB396" t="str">
            <v>전 7-17</v>
          </cell>
          <cell r="BC396">
            <v>1</v>
          </cell>
        </row>
        <row r="397">
          <cell r="A397">
            <v>201</v>
          </cell>
          <cell r="B397" t="str">
            <v>통로 유도등</v>
          </cell>
          <cell r="D397">
            <v>1</v>
          </cell>
          <cell r="E397" t="str">
            <v>SET</v>
          </cell>
          <cell r="F397">
            <v>50</v>
          </cell>
          <cell r="G397">
            <v>44869</v>
          </cell>
          <cell r="I397">
            <v>9582</v>
          </cell>
          <cell r="J397">
            <v>35000</v>
          </cell>
          <cell r="K397">
            <v>35000</v>
          </cell>
          <cell r="M397">
            <v>287</v>
          </cell>
          <cell r="AM397">
            <v>1</v>
          </cell>
          <cell r="AN397">
            <v>1</v>
          </cell>
          <cell r="AO397">
            <v>1</v>
          </cell>
          <cell r="AP397" t="str">
            <v>내선전공</v>
          </cell>
          <cell r="AQ397">
            <v>0.2</v>
          </cell>
          <cell r="BB397" t="str">
            <v>전 7-19</v>
          </cell>
          <cell r="BC397">
            <v>1</v>
          </cell>
        </row>
        <row r="398">
          <cell r="A398">
            <v>202</v>
          </cell>
          <cell r="B398" t="str">
            <v>피난구 유도등</v>
          </cell>
          <cell r="C398" t="str">
            <v>소형(10W)</v>
          </cell>
          <cell r="D398">
            <v>1</v>
          </cell>
          <cell r="E398" t="str">
            <v>SET</v>
          </cell>
          <cell r="F398">
            <v>50</v>
          </cell>
          <cell r="G398">
            <v>44869</v>
          </cell>
          <cell r="I398">
            <v>9582</v>
          </cell>
          <cell r="J398">
            <v>35000</v>
          </cell>
          <cell r="K398">
            <v>35000</v>
          </cell>
          <cell r="M398">
            <v>287</v>
          </cell>
          <cell r="AM398">
            <v>1</v>
          </cell>
          <cell r="AN398">
            <v>1</v>
          </cell>
          <cell r="AO398">
            <v>1</v>
          </cell>
          <cell r="AP398" t="str">
            <v>내선전공</v>
          </cell>
          <cell r="AQ398">
            <v>0.2</v>
          </cell>
          <cell r="BB398" t="str">
            <v>전 7-19</v>
          </cell>
          <cell r="BC398">
            <v>1</v>
          </cell>
        </row>
        <row r="399">
          <cell r="B399" t="str">
            <v>피난구 유도등</v>
          </cell>
          <cell r="C399" t="str">
            <v>중형(20W)</v>
          </cell>
          <cell r="D399">
            <v>1</v>
          </cell>
          <cell r="E399" t="str">
            <v>SET</v>
          </cell>
          <cell r="F399">
            <v>50</v>
          </cell>
          <cell r="G399">
            <v>9869</v>
          </cell>
          <cell r="I399">
            <v>9582</v>
          </cell>
          <cell r="K399">
            <v>0</v>
          </cell>
          <cell r="M399">
            <v>287</v>
          </cell>
          <cell r="AM399">
            <v>1</v>
          </cell>
          <cell r="AN399">
            <v>1</v>
          </cell>
          <cell r="AO399">
            <v>1</v>
          </cell>
          <cell r="AP399" t="str">
            <v>내선전공</v>
          </cell>
          <cell r="AQ399">
            <v>0.2</v>
          </cell>
          <cell r="BB399" t="str">
            <v>전 7-19</v>
          </cell>
          <cell r="BC399">
            <v>1</v>
          </cell>
        </row>
        <row r="400">
          <cell r="B400" t="str">
            <v>피난구 유도등</v>
          </cell>
          <cell r="C400" t="str">
            <v>중형(32W)</v>
          </cell>
          <cell r="D400">
            <v>1</v>
          </cell>
          <cell r="E400" t="str">
            <v>SET</v>
          </cell>
          <cell r="F400">
            <v>50</v>
          </cell>
          <cell r="G400">
            <v>9869</v>
          </cell>
          <cell r="I400">
            <v>9582</v>
          </cell>
          <cell r="K400">
            <v>0</v>
          </cell>
          <cell r="M400">
            <v>287</v>
          </cell>
          <cell r="AM400">
            <v>1</v>
          </cell>
          <cell r="AN400">
            <v>1</v>
          </cell>
          <cell r="AO400">
            <v>1</v>
          </cell>
          <cell r="AP400" t="str">
            <v>내선전공</v>
          </cell>
          <cell r="AQ400">
            <v>0.2</v>
          </cell>
          <cell r="BB400" t="str">
            <v>전 7-19</v>
          </cell>
          <cell r="BC400">
            <v>1</v>
          </cell>
        </row>
        <row r="401">
          <cell r="A401">
            <v>203</v>
          </cell>
          <cell r="B401" t="str">
            <v>감지기</v>
          </cell>
          <cell r="C401" t="str">
            <v>차동식</v>
          </cell>
          <cell r="D401">
            <v>1</v>
          </cell>
          <cell r="E401" t="str">
            <v>EA</v>
          </cell>
          <cell r="F401">
            <v>50</v>
          </cell>
          <cell r="G401">
            <v>11414</v>
          </cell>
          <cell r="I401">
            <v>6228</v>
          </cell>
          <cell r="J401">
            <v>5000</v>
          </cell>
          <cell r="K401">
            <v>5000</v>
          </cell>
          <cell r="M401">
            <v>186</v>
          </cell>
          <cell r="AM401">
            <v>1</v>
          </cell>
          <cell r="AN401">
            <v>1</v>
          </cell>
          <cell r="AO401">
            <v>1</v>
          </cell>
          <cell r="AP401" t="str">
            <v>내선전공</v>
          </cell>
          <cell r="AQ401">
            <v>0.13</v>
          </cell>
          <cell r="BB401" t="str">
            <v>전 7-19</v>
          </cell>
          <cell r="BC401">
            <v>1</v>
          </cell>
        </row>
        <row r="402">
          <cell r="A402">
            <v>204</v>
          </cell>
          <cell r="B402" t="str">
            <v>감지기</v>
          </cell>
          <cell r="C402" t="str">
            <v>정온식</v>
          </cell>
          <cell r="D402">
            <v>1</v>
          </cell>
          <cell r="E402" t="str">
            <v>EA</v>
          </cell>
          <cell r="F402">
            <v>50</v>
          </cell>
          <cell r="G402">
            <v>11414</v>
          </cell>
          <cell r="I402">
            <v>6228</v>
          </cell>
          <cell r="J402">
            <v>5000</v>
          </cell>
          <cell r="K402">
            <v>5000</v>
          </cell>
          <cell r="M402">
            <v>186</v>
          </cell>
          <cell r="AM402">
            <v>1</v>
          </cell>
          <cell r="AN402">
            <v>1</v>
          </cell>
          <cell r="AO402">
            <v>1</v>
          </cell>
          <cell r="AP402" t="str">
            <v>내선전공</v>
          </cell>
          <cell r="AQ402">
            <v>0.13</v>
          </cell>
          <cell r="BB402" t="str">
            <v>전 7-19</v>
          </cell>
          <cell r="BC40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WORK"/>
      <sheetName val="NOMU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자재단가"/>
      <sheetName val="NOMUBI"/>
      <sheetName val="내역서"/>
      <sheetName val="김포"/>
      <sheetName val="WORK"/>
      <sheetName val="sw1"/>
      <sheetName val="SORCE1"/>
      <sheetName val="9509"/>
      <sheetName val="조건표"/>
      <sheetName val="실행철강하도"/>
      <sheetName val="원가서"/>
      <sheetName val="Sheet1"/>
      <sheetName val="#REF"/>
      <sheetName val="9811"/>
      <sheetName val="금광1터널"/>
      <sheetName val="집계표"/>
      <sheetName val="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비"/>
      <sheetName val="원가계산서"/>
      <sheetName val="내역서"/>
      <sheetName val="직영비"/>
      <sheetName val="12일위목록(전기)"/>
      <sheetName val="12일위(최종전기)"/>
      <sheetName val="12단가(전기)"/>
      <sheetName val="12노무비(전기)"/>
      <sheetName val="일위(전기기타X)"/>
      <sheetName val="7단가"/>
      <sheetName val="7인건비"/>
      <sheetName val="7산근"/>
      <sheetName val="7기계경비1"/>
      <sheetName val="7일위(발전)"/>
      <sheetName val="7단가(발전)"/>
      <sheetName val="관급"/>
      <sheetName val="노임단가"/>
      <sheetName val="별첨1.노임기준표"/>
      <sheetName val="WORK"/>
      <sheetName val="인건비 "/>
      <sheetName val="노무비"/>
      <sheetName val="일위집계"/>
      <sheetName val="단가"/>
      <sheetName val="설계명세서"/>
      <sheetName val="노무비 "/>
      <sheetName val="대곡소수력(2002.8.20)"/>
      <sheetName val="수목표준대가"/>
      <sheetName val="단가산출"/>
      <sheetName val="노임"/>
      <sheetName val="단가조사"/>
      <sheetName val="횡배수관"/>
      <sheetName val="식재가격"/>
      <sheetName val="식재총괄"/>
      <sheetName val="일위목록"/>
      <sheetName val="일위"/>
      <sheetName val="코드표"/>
      <sheetName val="COST"/>
      <sheetName val="일위대가"/>
      <sheetName val="96노임기준"/>
      <sheetName val="토목"/>
      <sheetName val="단가표"/>
      <sheetName val="건축"/>
      <sheetName val="EQ-R1"/>
      <sheetName val="노무비단가"/>
      <sheetName val="단가조사서"/>
      <sheetName val="산수배수"/>
      <sheetName val="노무단가"/>
      <sheetName val="설계서을"/>
    </sheetNames>
    <sheetDataSet>
      <sheetData sheetId="0">
        <row r="15">
          <cell r="B15" t="str">
            <v>저 압 케 이 블 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">
          <cell r="B15" t="str">
            <v>저 압 케 이 블 공</v>
          </cell>
          <cell r="C15" t="str">
            <v>인</v>
          </cell>
          <cell r="L15">
            <v>73973</v>
          </cell>
        </row>
        <row r="16">
          <cell r="B16" t="str">
            <v>배 전 전 공</v>
          </cell>
          <cell r="C16" t="str">
            <v>인</v>
          </cell>
          <cell r="L16">
            <v>156907</v>
          </cell>
        </row>
        <row r="17">
          <cell r="B17" t="str">
            <v>내 선 전 공</v>
          </cell>
          <cell r="C17" t="str">
            <v>인</v>
          </cell>
          <cell r="L17">
            <v>56143</v>
          </cell>
        </row>
        <row r="18">
          <cell r="B18" t="str">
            <v>보 통 인 부</v>
          </cell>
          <cell r="C18" t="str">
            <v>인</v>
          </cell>
          <cell r="L18">
            <v>40922</v>
          </cell>
        </row>
        <row r="19">
          <cell r="B19" t="str">
            <v>특 별 인 부</v>
          </cell>
          <cell r="C19" t="str">
            <v>인</v>
          </cell>
          <cell r="L19">
            <v>55970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시스템"/>
      <sheetName val="laroux"/>
      <sheetName val="가격조사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단가일람"/>
      <sheetName val="단가표"/>
      <sheetName val="자재일람"/>
      <sheetName val="자재단가"/>
      <sheetName val="산출내역"/>
      <sheetName val="구역화물"/>
      <sheetName val="단위량당중기"/>
      <sheetName val="중기"/>
      <sheetName val="중기시간"/>
      <sheetName val="경운기운반"/>
      <sheetName val="자재운반"/>
      <sheetName val="조경일람"/>
      <sheetName val="조경"/>
      <sheetName val="중기입력조건"/>
      <sheetName val="단가"/>
      <sheetName val="M03(PVC,PE)"/>
      <sheetName val="재료비"/>
      <sheetName val="공통단가"/>
      <sheetName val="운반비"/>
      <sheetName val="2000양배"/>
      <sheetName val="2000,9월 일위"/>
      <sheetName val="문화농공일위"/>
      <sheetName val="문화농공 9월 일위"/>
      <sheetName val="사택일위"/>
      <sheetName val="사택 9월 일위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"/>
      <sheetName val="산출내역"/>
      <sheetName val="총괄내역"/>
      <sheetName val="세부내역"/>
      <sheetName val="직 영 비"/>
      <sheetName val="원가계산"/>
      <sheetName val="원가근거"/>
      <sheetName val="일위집계"/>
      <sheetName val="일위대가"/>
      <sheetName val="단가산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>UTP 케이블CAT.3, 0.5x4P</v>
          </cell>
          <cell r="B173" t="str">
            <v>UTP 케이블</v>
          </cell>
          <cell r="C173" t="str">
            <v>CAT.3, 0.5x4P</v>
          </cell>
          <cell r="D173">
            <v>1</v>
          </cell>
          <cell r="E173" t="str">
            <v>M</v>
          </cell>
          <cell r="G173">
            <v>200</v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4">
          <cell r="A184" t="str">
            <v>Ⅰ. 계측제어설비</v>
          </cell>
          <cell r="B184" t="str">
            <v>Ⅰ. 계측제어설비</v>
          </cell>
        </row>
        <row r="185">
          <cell r="A185" t="str">
            <v xml:space="preserve"> 1. 감시제어 시스템</v>
          </cell>
          <cell r="B185" t="str">
            <v xml:space="preserve"> 1. 감시제어 시스템</v>
          </cell>
        </row>
        <row r="186">
          <cell r="A186" t="str">
            <v>DATA SERVER</v>
          </cell>
          <cell r="B186" t="str">
            <v>DATA SERVER</v>
          </cell>
          <cell r="D186">
            <v>1</v>
          </cell>
          <cell r="E186" t="str">
            <v>SET</v>
          </cell>
          <cell r="G186">
            <v>96000000</v>
          </cell>
        </row>
        <row r="187">
          <cell r="A187" t="str">
            <v>COS(Central Operating Station)</v>
          </cell>
          <cell r="B187" t="str">
            <v>COS(Central Operating Station)</v>
          </cell>
          <cell r="D187">
            <v>1</v>
          </cell>
          <cell r="E187" t="str">
            <v>SET</v>
          </cell>
          <cell r="G187">
            <v>64210000</v>
          </cell>
        </row>
        <row r="188">
          <cell r="A188" t="str">
            <v>LOS(Local Operating Station)</v>
          </cell>
          <cell r="B188" t="str">
            <v>LOS(Local Operating Station)</v>
          </cell>
          <cell r="D188">
            <v>1</v>
          </cell>
          <cell r="E188" t="str">
            <v>SET</v>
          </cell>
          <cell r="G188">
            <v>58350000</v>
          </cell>
        </row>
        <row r="189">
          <cell r="A189" t="str">
            <v>DATA WAY 접속장치</v>
          </cell>
          <cell r="B189" t="str">
            <v>DATA WAY 접속장치</v>
          </cell>
          <cell r="D189">
            <v>1</v>
          </cell>
          <cell r="E189" t="str">
            <v>SET</v>
          </cell>
          <cell r="G189">
            <v>50000000</v>
          </cell>
        </row>
        <row r="190">
          <cell r="A190" t="str">
            <v>밀양 RCS(Remote Control Station) #1</v>
          </cell>
          <cell r="B190" t="str">
            <v>밀양 RCS(Remote Control Station) #1</v>
          </cell>
          <cell r="D190">
            <v>1</v>
          </cell>
          <cell r="E190" t="str">
            <v>SET</v>
          </cell>
          <cell r="G190">
            <v>66000000</v>
          </cell>
        </row>
        <row r="191">
          <cell r="A191" t="str">
            <v>밀양 RCS(Remote Control Station) #2</v>
          </cell>
          <cell r="B191" t="str">
            <v>밀양 RCS(Remote Control Station) #2</v>
          </cell>
          <cell r="D191">
            <v>1</v>
          </cell>
          <cell r="E191" t="str">
            <v>SET</v>
          </cell>
          <cell r="G191">
            <v>99890000</v>
          </cell>
        </row>
        <row r="192">
          <cell r="A192" t="str">
            <v>밀양 RCS(Remote Control Station) #3</v>
          </cell>
          <cell r="B192" t="str">
            <v>밀양 RCS(Remote Control Station) #3</v>
          </cell>
          <cell r="D192">
            <v>1</v>
          </cell>
          <cell r="E192" t="str">
            <v>SET</v>
          </cell>
          <cell r="G192">
            <v>89500000</v>
          </cell>
        </row>
        <row r="193">
          <cell r="A193" t="str">
            <v>밀양 RCS(Remote Control Station) #4</v>
          </cell>
          <cell r="B193" t="str">
            <v>밀양 RCS(Remote Control Station) #4</v>
          </cell>
          <cell r="D193">
            <v>1</v>
          </cell>
          <cell r="E193" t="str">
            <v>SET</v>
          </cell>
          <cell r="G193">
            <v>88700000</v>
          </cell>
        </row>
        <row r="194">
          <cell r="A194" t="str">
            <v>양산 RCS(Remote Control Station) #1</v>
          </cell>
          <cell r="B194" t="str">
            <v>양산 RCS(Remote Control Station) #1</v>
          </cell>
          <cell r="D194">
            <v>1</v>
          </cell>
          <cell r="E194" t="str">
            <v>SET</v>
          </cell>
          <cell r="G194">
            <v>66000000</v>
          </cell>
        </row>
        <row r="195">
          <cell r="A195" t="str">
            <v>양산 RCS(Remote Control Station) #2</v>
          </cell>
          <cell r="B195" t="str">
            <v>양산 RCS(Remote Control Station) #2</v>
          </cell>
          <cell r="D195">
            <v>1</v>
          </cell>
          <cell r="E195" t="str">
            <v>SET</v>
          </cell>
          <cell r="G195">
            <v>99890000</v>
          </cell>
        </row>
        <row r="196">
          <cell r="A196" t="str">
            <v>양산 RCS(Remote Control Station) #3</v>
          </cell>
          <cell r="B196" t="str">
            <v>양산 RCS(Remote Control Station) #3</v>
          </cell>
          <cell r="D196">
            <v>1</v>
          </cell>
          <cell r="E196" t="str">
            <v>SET</v>
          </cell>
          <cell r="G196">
            <v>89500000</v>
          </cell>
        </row>
        <row r="197">
          <cell r="A197" t="str">
            <v>양산 RCS(Remote Control Station) #4</v>
          </cell>
          <cell r="B197" t="str">
            <v>양산 RCS(Remote Control Station) #4</v>
          </cell>
          <cell r="D197">
            <v>1</v>
          </cell>
          <cell r="E197" t="str">
            <v>SET</v>
          </cell>
          <cell r="G197">
            <v>88700000</v>
          </cell>
        </row>
        <row r="198">
          <cell r="A198" t="str">
            <v>밀양 TM/TC MASTER</v>
          </cell>
          <cell r="B198" t="str">
            <v>밀양 TM/TC MASTER</v>
          </cell>
          <cell r="D198">
            <v>1</v>
          </cell>
          <cell r="E198" t="str">
            <v>SET</v>
          </cell>
          <cell r="G198">
            <v>98750000</v>
          </cell>
        </row>
        <row r="199">
          <cell r="A199" t="str">
            <v>평촌 TM/TC MASTER</v>
          </cell>
          <cell r="B199" t="str">
            <v>평촌 TM/TC MASTER</v>
          </cell>
          <cell r="D199">
            <v>1</v>
          </cell>
          <cell r="E199" t="str">
            <v>SET</v>
          </cell>
          <cell r="G199">
            <v>99470000</v>
          </cell>
        </row>
        <row r="200">
          <cell r="A200" t="str">
            <v>부곡 TM/TC MASTER</v>
          </cell>
          <cell r="B200" t="str">
            <v>부곡 TM/TC MASTER</v>
          </cell>
          <cell r="D200">
            <v>1</v>
          </cell>
          <cell r="E200" t="str">
            <v>SET</v>
          </cell>
          <cell r="G200">
            <v>99000000</v>
          </cell>
        </row>
        <row r="201">
          <cell r="A201" t="str">
            <v>원앙 TM/TC MASTER</v>
          </cell>
          <cell r="B201" t="str">
            <v>원앙 TM/TC MASTER</v>
          </cell>
          <cell r="D201">
            <v>1</v>
          </cell>
          <cell r="E201" t="str">
            <v>SET</v>
          </cell>
          <cell r="G201">
            <v>98900000</v>
          </cell>
        </row>
        <row r="202">
          <cell r="A202" t="str">
            <v>양산 TM/TC MASTER</v>
          </cell>
          <cell r="B202" t="str">
            <v>양산 TM/TC MASTER</v>
          </cell>
          <cell r="D202">
            <v>1</v>
          </cell>
          <cell r="E202" t="str">
            <v>SET</v>
          </cell>
          <cell r="G202">
            <v>95000000</v>
          </cell>
        </row>
        <row r="203">
          <cell r="A203" t="str">
            <v>합    계</v>
          </cell>
          <cell r="B203" t="str">
            <v>합    계</v>
          </cell>
          <cell r="G203">
            <v>1447860000</v>
          </cell>
        </row>
        <row r="204">
          <cell r="A204" t="str">
            <v/>
          </cell>
        </row>
        <row r="205">
          <cell r="A205" t="str">
            <v xml:space="preserve"> 2. 네트워크 및 통신설비</v>
          </cell>
          <cell r="B205" t="str">
            <v xml:space="preserve"> 2. 네트워크 및 통신설비</v>
          </cell>
        </row>
        <row r="206">
          <cell r="A206" t="str">
            <v>정수장 위성통신설비</v>
          </cell>
          <cell r="B206" t="str">
            <v>정수장 위성통신설비</v>
          </cell>
          <cell r="D206">
            <v>1</v>
          </cell>
          <cell r="E206" t="str">
            <v>SET</v>
          </cell>
          <cell r="G206">
            <v>29800000</v>
          </cell>
        </row>
        <row r="207">
          <cell r="A207" t="str">
            <v>가압장 위성통신설비</v>
          </cell>
          <cell r="B207" t="str">
            <v>가압장 위성통신설비</v>
          </cell>
          <cell r="D207">
            <v>1</v>
          </cell>
          <cell r="E207" t="str">
            <v>SET</v>
          </cell>
          <cell r="G207">
            <v>29000000</v>
          </cell>
        </row>
        <row r="208">
          <cell r="A208" t="str">
            <v>정수장 ROUTER(MUX)</v>
          </cell>
          <cell r="B208" t="str">
            <v>정수장 ROUTER(MUX)</v>
          </cell>
          <cell r="D208">
            <v>1</v>
          </cell>
          <cell r="E208" t="str">
            <v>SET</v>
          </cell>
          <cell r="G208">
            <v>28000000</v>
          </cell>
        </row>
        <row r="209">
          <cell r="A209" t="str">
            <v>가압장 ROUTER(MUX)</v>
          </cell>
          <cell r="B209" t="str">
            <v>가압장 ROUTER(MUX)</v>
          </cell>
          <cell r="D209">
            <v>1</v>
          </cell>
          <cell r="E209" t="str">
            <v>SET</v>
          </cell>
          <cell r="G209">
            <v>26500000</v>
          </cell>
        </row>
        <row r="210">
          <cell r="A210" t="str">
            <v>HUB</v>
          </cell>
          <cell r="B210" t="str">
            <v>HUB</v>
          </cell>
          <cell r="D210">
            <v>1</v>
          </cell>
          <cell r="E210" t="str">
            <v>SET</v>
          </cell>
          <cell r="G210">
            <v>3500000</v>
          </cell>
        </row>
        <row r="211">
          <cell r="A211" t="str">
            <v>CSU</v>
          </cell>
          <cell r="B211" t="str">
            <v>CSU</v>
          </cell>
          <cell r="D211">
            <v>1</v>
          </cell>
          <cell r="E211" t="str">
            <v>SET</v>
          </cell>
          <cell r="G211">
            <v>4000000</v>
          </cell>
        </row>
        <row r="213">
          <cell r="A213" t="str">
            <v/>
          </cell>
        </row>
        <row r="214">
          <cell r="A214" t="str">
            <v xml:space="preserve"> 3. PRINTER류</v>
          </cell>
          <cell r="B214" t="str">
            <v xml:space="preserve"> 3. PRINTER류</v>
          </cell>
        </row>
        <row r="215">
          <cell r="A215" t="str">
            <v>PRINTER SERVER</v>
          </cell>
          <cell r="B215" t="str">
            <v>PRINTER SERVER</v>
          </cell>
          <cell r="D215">
            <v>1</v>
          </cell>
          <cell r="E215" t="str">
            <v>SET</v>
          </cell>
          <cell r="G215">
            <v>1100000</v>
          </cell>
        </row>
        <row r="216">
          <cell r="A216" t="str">
            <v>ALARM PRINTER</v>
          </cell>
          <cell r="B216" t="str">
            <v>ALARM PRINTER</v>
          </cell>
          <cell r="D216">
            <v>1</v>
          </cell>
          <cell r="E216" t="str">
            <v>SET</v>
          </cell>
          <cell r="G216">
            <v>3000000</v>
          </cell>
        </row>
        <row r="217">
          <cell r="A217" t="str">
            <v>LOGGING PRINTER</v>
          </cell>
          <cell r="B217" t="str">
            <v>LOGGING PRINTER</v>
          </cell>
          <cell r="D217">
            <v>1</v>
          </cell>
          <cell r="E217" t="str">
            <v>SET</v>
          </cell>
          <cell r="G217">
            <v>4968000</v>
          </cell>
        </row>
        <row r="218">
          <cell r="A218" t="str">
            <v>COLOR HARD COPIER</v>
          </cell>
          <cell r="B218" t="str">
            <v>COLOR HARD COPIER</v>
          </cell>
          <cell r="D218">
            <v>1</v>
          </cell>
          <cell r="E218" t="str">
            <v>SET</v>
          </cell>
          <cell r="G218">
            <v>9800000</v>
          </cell>
        </row>
        <row r="219">
          <cell r="A219" t="str">
            <v/>
          </cell>
        </row>
        <row r="220">
          <cell r="A220" t="str">
            <v xml:space="preserve"> 4. 감시제어 판넬</v>
          </cell>
          <cell r="B220" t="str">
            <v xml:space="preserve"> 4. 감시제어 판넬</v>
          </cell>
        </row>
        <row r="221">
          <cell r="A221" t="str">
            <v>밀양 GDP</v>
          </cell>
          <cell r="B221" t="str">
            <v>밀양 GDP</v>
          </cell>
          <cell r="D221">
            <v>1</v>
          </cell>
          <cell r="E221" t="str">
            <v>SET</v>
          </cell>
          <cell r="G221">
            <v>99900000</v>
          </cell>
        </row>
        <row r="222">
          <cell r="A222" t="str">
            <v>양산 GDP</v>
          </cell>
          <cell r="B222" t="str">
            <v>양산 GDP</v>
          </cell>
          <cell r="D222">
            <v>1</v>
          </cell>
          <cell r="E222" t="str">
            <v>SET</v>
          </cell>
          <cell r="G222">
            <v>85250000</v>
          </cell>
        </row>
        <row r="223">
          <cell r="A223" t="str">
            <v>밀양 NETWORK DRIVER</v>
          </cell>
          <cell r="B223" t="str">
            <v>밀양 NETWORK DRIVER</v>
          </cell>
          <cell r="D223">
            <v>1</v>
          </cell>
          <cell r="E223" t="str">
            <v>SET</v>
          </cell>
          <cell r="G223">
            <v>48000000</v>
          </cell>
        </row>
        <row r="224">
          <cell r="A224" t="str">
            <v>양산 NETWORK DRIVER</v>
          </cell>
          <cell r="B224" t="str">
            <v>양산 NETWORK DRIVER</v>
          </cell>
          <cell r="D224">
            <v>1</v>
          </cell>
          <cell r="E224" t="str">
            <v>SET</v>
          </cell>
          <cell r="G224">
            <v>46000000</v>
          </cell>
        </row>
        <row r="225">
          <cell r="A225" t="str">
            <v>여과지제어반(FCC)</v>
          </cell>
          <cell r="B225" t="str">
            <v>여과지제어반(FCC)</v>
          </cell>
          <cell r="D225">
            <v>1</v>
          </cell>
          <cell r="E225" t="str">
            <v>SET</v>
          </cell>
          <cell r="G225">
            <v>4980000</v>
          </cell>
        </row>
        <row r="226">
          <cell r="A226" t="str">
            <v>현장변환기반</v>
          </cell>
          <cell r="B226" t="str">
            <v>현장변환기반</v>
          </cell>
          <cell r="D226">
            <v>1</v>
          </cell>
          <cell r="E226" t="str">
            <v>SET</v>
          </cell>
          <cell r="G226">
            <v>750000</v>
          </cell>
        </row>
        <row r="227">
          <cell r="A227" t="str">
            <v>밧데리 외함360X570X720</v>
          </cell>
          <cell r="B227" t="str">
            <v>밧데리 외함</v>
          </cell>
          <cell r="C227" t="str">
            <v>360X570X720</v>
          </cell>
          <cell r="D227">
            <v>1</v>
          </cell>
          <cell r="E227" t="str">
            <v>면</v>
          </cell>
          <cell r="G227">
            <v>1900000</v>
          </cell>
        </row>
        <row r="228">
          <cell r="A228" t="str">
            <v>밧데리 외함500X750X800</v>
          </cell>
          <cell r="B228" t="str">
            <v>밧데리 외함</v>
          </cell>
          <cell r="C228" t="str">
            <v>500X750X800</v>
          </cell>
          <cell r="D228">
            <v>1</v>
          </cell>
          <cell r="E228" t="str">
            <v>면</v>
          </cell>
          <cell r="G228">
            <v>2000000</v>
          </cell>
        </row>
        <row r="229">
          <cell r="A229" t="str">
            <v>밧데리 외함800X750X1600</v>
          </cell>
          <cell r="B229" t="str">
            <v>밧데리 외함</v>
          </cell>
          <cell r="C229" t="str">
            <v>800X750X1600</v>
          </cell>
          <cell r="D229">
            <v>1</v>
          </cell>
          <cell r="E229" t="str">
            <v>면</v>
          </cell>
          <cell r="G229">
            <v>2100000</v>
          </cell>
        </row>
        <row r="230">
          <cell r="A230" t="str">
            <v>파이프 스텐숀</v>
          </cell>
          <cell r="B230" t="str">
            <v>파이프 스텐숀</v>
          </cell>
          <cell r="D230">
            <v>1</v>
          </cell>
          <cell r="E230" t="str">
            <v>개</v>
          </cell>
          <cell r="G230">
            <v>690000</v>
          </cell>
        </row>
        <row r="231">
          <cell r="A231" t="str">
            <v/>
          </cell>
        </row>
        <row r="232">
          <cell r="A232" t="str">
            <v xml:space="preserve"> 5. 취수탑 및 분기점 TM/TC 설비</v>
          </cell>
          <cell r="B232" t="str">
            <v xml:space="preserve"> 5. 취수탑 및 분기점 TM/TC 설비</v>
          </cell>
          <cell r="D232">
            <v>1</v>
          </cell>
          <cell r="E232" t="str">
            <v>SET</v>
          </cell>
        </row>
        <row r="233">
          <cell r="A233" t="str">
            <v>밀양댐 TM/TC SLAVE</v>
          </cell>
          <cell r="B233" t="str">
            <v>밀양댐 TM/TC SLAVE</v>
          </cell>
          <cell r="D233">
            <v>1</v>
          </cell>
          <cell r="E233" t="str">
            <v>SET</v>
          </cell>
          <cell r="G233">
            <v>18000000</v>
          </cell>
        </row>
        <row r="234">
          <cell r="A234" t="str">
            <v>교동 TM/TC SLAVE</v>
          </cell>
          <cell r="B234" t="str">
            <v>교동 TM/TC SLAVE</v>
          </cell>
          <cell r="D234">
            <v>1</v>
          </cell>
          <cell r="E234" t="str">
            <v>SET</v>
          </cell>
          <cell r="G234">
            <v>16000000</v>
          </cell>
        </row>
        <row r="235">
          <cell r="A235" t="str">
            <v>무안 TM/TC SLAVE</v>
          </cell>
          <cell r="B235" t="str">
            <v>무안 TM/TC SLAVE</v>
          </cell>
          <cell r="D235">
            <v>1</v>
          </cell>
          <cell r="E235" t="str">
            <v>SET</v>
          </cell>
          <cell r="G235">
            <v>16000000</v>
          </cell>
        </row>
        <row r="236">
          <cell r="A236" t="str">
            <v>하남 TM/TC SLAVE</v>
          </cell>
          <cell r="B236" t="str">
            <v>하남 TM/TC SLAVE</v>
          </cell>
          <cell r="D236">
            <v>1</v>
          </cell>
          <cell r="E236" t="str">
            <v>SET</v>
          </cell>
          <cell r="G236">
            <v>16000000</v>
          </cell>
        </row>
        <row r="237">
          <cell r="A237" t="str">
            <v>부곡 TM/TC SLAVE</v>
          </cell>
          <cell r="B237" t="str">
            <v>부곡 TM/TC SLAVE</v>
          </cell>
          <cell r="D237">
            <v>1</v>
          </cell>
          <cell r="E237" t="str">
            <v>SET</v>
          </cell>
          <cell r="G237">
            <v>16000000</v>
          </cell>
        </row>
        <row r="238">
          <cell r="A238" t="str">
            <v>영산 TM/TC SLAVE</v>
          </cell>
          <cell r="B238" t="str">
            <v>영산 TM/TC SLAVE</v>
          </cell>
          <cell r="D238">
            <v>1</v>
          </cell>
          <cell r="E238" t="str">
            <v>SET</v>
          </cell>
          <cell r="G238">
            <v>16000000</v>
          </cell>
        </row>
        <row r="239">
          <cell r="A239" t="str">
            <v>창녕 TM/TC SLAVE</v>
          </cell>
          <cell r="B239" t="str">
            <v>창녕 TM/TC SLAVE</v>
          </cell>
          <cell r="D239">
            <v>1</v>
          </cell>
          <cell r="E239" t="str">
            <v>SET</v>
          </cell>
          <cell r="G239">
            <v>16000000</v>
          </cell>
        </row>
        <row r="240">
          <cell r="A240" t="str">
            <v>양산취수탑 TM/TC SLAVE</v>
          </cell>
          <cell r="B240" t="str">
            <v>양산취수탑 TM/TC SLAVE</v>
          </cell>
          <cell r="D240">
            <v>1</v>
          </cell>
          <cell r="E240" t="str">
            <v>SET</v>
          </cell>
          <cell r="G240">
            <v>18000000</v>
          </cell>
        </row>
        <row r="241">
          <cell r="A241" t="str">
            <v/>
          </cell>
        </row>
        <row r="242">
          <cell r="A242" t="str">
            <v xml:space="preserve"> 6. 현장 계측기류</v>
          </cell>
          <cell r="B242" t="str">
            <v xml:space="preserve"> 6. 현장 계측기류</v>
          </cell>
        </row>
        <row r="243">
          <cell r="A243" t="str">
            <v>전자유량계(450A)</v>
          </cell>
          <cell r="B243" t="str">
            <v>전자유량계(450A)</v>
          </cell>
          <cell r="D243">
            <v>1</v>
          </cell>
          <cell r="E243" t="str">
            <v>SET</v>
          </cell>
          <cell r="G243">
            <v>23000000</v>
          </cell>
        </row>
        <row r="244">
          <cell r="A244" t="str">
            <v>전자유량계(300A)</v>
          </cell>
          <cell r="B244" t="str">
            <v>전자유량계(300A)</v>
          </cell>
          <cell r="D244">
            <v>1</v>
          </cell>
          <cell r="E244" t="str">
            <v>SET</v>
          </cell>
          <cell r="G244">
            <v>12500000</v>
          </cell>
        </row>
        <row r="245">
          <cell r="A245" t="str">
            <v>전자유량계(250A)</v>
          </cell>
          <cell r="B245" t="str">
            <v>전자유량계(250A)</v>
          </cell>
          <cell r="D245">
            <v>1</v>
          </cell>
          <cell r="E245" t="str">
            <v>SET</v>
          </cell>
          <cell r="G245">
            <v>11500000</v>
          </cell>
        </row>
        <row r="246">
          <cell r="A246" t="str">
            <v>전자유량계(150A)</v>
          </cell>
          <cell r="B246" t="str">
            <v>전자유량계(150A)</v>
          </cell>
          <cell r="D246">
            <v>1</v>
          </cell>
          <cell r="E246" t="str">
            <v>SET</v>
          </cell>
          <cell r="G246">
            <v>5650000</v>
          </cell>
        </row>
        <row r="247">
          <cell r="A247" t="str">
            <v>전자유량계(80A)</v>
          </cell>
          <cell r="B247" t="str">
            <v>전자유량계(80A)</v>
          </cell>
          <cell r="D247">
            <v>1</v>
          </cell>
          <cell r="E247" t="str">
            <v>SET</v>
          </cell>
          <cell r="G247">
            <v>3900000</v>
          </cell>
        </row>
        <row r="248">
          <cell r="A248" t="str">
            <v>전자유량계(25A)</v>
          </cell>
          <cell r="B248" t="str">
            <v>전자유량계(25A)</v>
          </cell>
          <cell r="D248">
            <v>1</v>
          </cell>
          <cell r="E248" t="str">
            <v>SET</v>
          </cell>
          <cell r="G248">
            <v>3750000</v>
          </cell>
        </row>
        <row r="249">
          <cell r="A249" t="str">
            <v>초음파유량계(1200A)</v>
          </cell>
          <cell r="B249" t="str">
            <v>초음파유량계(1200A)</v>
          </cell>
          <cell r="D249">
            <v>1</v>
          </cell>
          <cell r="E249" t="str">
            <v>SET</v>
          </cell>
          <cell r="G249">
            <v>18300000</v>
          </cell>
        </row>
        <row r="250">
          <cell r="A250" t="str">
            <v>초음파유량계(1000A)</v>
          </cell>
          <cell r="B250" t="str">
            <v>초음파유량계(1000A)</v>
          </cell>
          <cell r="D250">
            <v>1</v>
          </cell>
          <cell r="E250" t="str">
            <v>SET</v>
          </cell>
          <cell r="G250">
            <v>18300000</v>
          </cell>
        </row>
        <row r="251">
          <cell r="A251" t="str">
            <v>초음파유량계(800A)</v>
          </cell>
          <cell r="B251" t="str">
            <v>초음파유량계(800A)</v>
          </cell>
          <cell r="D251">
            <v>1</v>
          </cell>
          <cell r="E251" t="str">
            <v>SET</v>
          </cell>
          <cell r="G251">
            <v>18300000</v>
          </cell>
        </row>
        <row r="252">
          <cell r="A252" t="str">
            <v>초음파유량계(700A)</v>
          </cell>
          <cell r="B252" t="str">
            <v>초음파유량계(700A)</v>
          </cell>
          <cell r="D252">
            <v>1</v>
          </cell>
          <cell r="E252" t="str">
            <v>SET</v>
          </cell>
          <cell r="G252">
            <v>18300000</v>
          </cell>
        </row>
        <row r="253">
          <cell r="A253" t="str">
            <v>초음파유량계(600A)</v>
          </cell>
          <cell r="B253" t="str">
            <v>초음파유량계(600A)</v>
          </cell>
          <cell r="D253">
            <v>1</v>
          </cell>
          <cell r="E253" t="str">
            <v>SET</v>
          </cell>
          <cell r="G253">
            <v>18300000</v>
          </cell>
        </row>
        <row r="254">
          <cell r="A254" t="str">
            <v>초음파유량계(500A)</v>
          </cell>
          <cell r="B254" t="str">
            <v>초음파유량계(500A)</v>
          </cell>
          <cell r="D254">
            <v>1</v>
          </cell>
          <cell r="E254" t="str">
            <v>SET</v>
          </cell>
          <cell r="G254">
            <v>18300000</v>
          </cell>
        </row>
        <row r="255">
          <cell r="A255" t="str">
            <v>초음파유량계(450A)</v>
          </cell>
          <cell r="B255" t="str">
            <v>초음파유량계(450A)</v>
          </cell>
          <cell r="D255">
            <v>1</v>
          </cell>
          <cell r="E255" t="str">
            <v>SET</v>
          </cell>
          <cell r="G255">
            <v>18300000</v>
          </cell>
        </row>
        <row r="256">
          <cell r="A256" t="str">
            <v>초음파유량계(400A)</v>
          </cell>
          <cell r="B256" t="str">
            <v>초음파유량계(400A)</v>
          </cell>
          <cell r="D256">
            <v>1</v>
          </cell>
          <cell r="E256" t="str">
            <v>SET</v>
          </cell>
          <cell r="G256">
            <v>18300000</v>
          </cell>
        </row>
        <row r="257">
          <cell r="A257" t="str">
            <v>WEIR식유량계(파샬프롬)</v>
          </cell>
          <cell r="B257" t="str">
            <v>WEIR식유량계(파샬프롬)</v>
          </cell>
          <cell r="D257">
            <v>1</v>
          </cell>
          <cell r="E257" t="str">
            <v>SET</v>
          </cell>
          <cell r="G257">
            <v>6300000</v>
          </cell>
        </row>
        <row r="258">
          <cell r="A258" t="str">
            <v>초음파수위계</v>
          </cell>
          <cell r="B258" t="str">
            <v>초음파수위계</v>
          </cell>
          <cell r="D258">
            <v>1</v>
          </cell>
          <cell r="E258" t="str">
            <v>SET</v>
          </cell>
          <cell r="G258">
            <v>3700000</v>
          </cell>
        </row>
        <row r="259">
          <cell r="A259" t="str">
            <v>투입식수위계</v>
          </cell>
          <cell r="B259" t="str">
            <v>투입식수위계</v>
          </cell>
          <cell r="D259">
            <v>1</v>
          </cell>
          <cell r="E259" t="str">
            <v>SET</v>
          </cell>
          <cell r="G259">
            <v>3300000</v>
          </cell>
        </row>
        <row r="260">
          <cell r="A260" t="str">
            <v>레벨스위치</v>
          </cell>
          <cell r="B260" t="str">
            <v>레벨스위치</v>
          </cell>
          <cell r="D260">
            <v>1</v>
          </cell>
          <cell r="E260" t="str">
            <v>SET</v>
          </cell>
          <cell r="G260">
            <v>218000</v>
          </cell>
        </row>
        <row r="261">
          <cell r="A261" t="str">
            <v>압력전송기</v>
          </cell>
          <cell r="B261" t="str">
            <v>압력전송기</v>
          </cell>
          <cell r="D261">
            <v>1</v>
          </cell>
          <cell r="E261" t="str">
            <v>SET</v>
          </cell>
          <cell r="G261">
            <v>1800000</v>
          </cell>
        </row>
        <row r="262">
          <cell r="A262" t="str">
            <v>슬러지농도계(200A)</v>
          </cell>
          <cell r="B262" t="str">
            <v>슬러지농도계(200A)</v>
          </cell>
          <cell r="D262">
            <v>1</v>
          </cell>
          <cell r="E262" t="str">
            <v>SET</v>
          </cell>
          <cell r="G262">
            <v>22500000</v>
          </cell>
        </row>
        <row r="263">
          <cell r="A263" t="str">
            <v>슬러지농도계(150A)</v>
          </cell>
          <cell r="B263" t="str">
            <v>슬러지농도계(150A)</v>
          </cell>
          <cell r="D263">
            <v>1</v>
          </cell>
          <cell r="E263" t="str">
            <v>SET</v>
          </cell>
          <cell r="G263">
            <v>19300000</v>
          </cell>
        </row>
        <row r="264">
          <cell r="A264" t="str">
            <v>기록계</v>
          </cell>
          <cell r="B264" t="str">
            <v>기록계</v>
          </cell>
          <cell r="D264">
            <v>1</v>
          </cell>
          <cell r="E264" t="str">
            <v>SET</v>
          </cell>
          <cell r="G264">
            <v>2500000</v>
          </cell>
        </row>
        <row r="265">
          <cell r="A265" t="str">
            <v>UPS 전원용 피뢰기</v>
          </cell>
          <cell r="B265" t="str">
            <v>UPS 전원용 피뢰기</v>
          </cell>
          <cell r="D265">
            <v>1</v>
          </cell>
          <cell r="E265" t="str">
            <v>개</v>
          </cell>
          <cell r="G265">
            <v>2423000</v>
          </cell>
        </row>
        <row r="266">
          <cell r="A266" t="str">
            <v>장비 전원용 피뢰기</v>
          </cell>
          <cell r="B266" t="str">
            <v>장비 전원용 피뢰기</v>
          </cell>
          <cell r="D266">
            <v>1</v>
          </cell>
          <cell r="E266" t="str">
            <v>개</v>
          </cell>
          <cell r="G266">
            <v>585000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175000</v>
          </cell>
        </row>
        <row r="268">
          <cell r="A268" t="str">
            <v>통신(모뎀)용 피뢰기</v>
          </cell>
          <cell r="B268" t="str">
            <v>통신(모뎀)용 피뢰기</v>
          </cell>
          <cell r="D268">
            <v>1</v>
          </cell>
          <cell r="E268" t="str">
            <v>개</v>
          </cell>
          <cell r="G268">
            <v>180000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290000</v>
          </cell>
        </row>
        <row r="270">
          <cell r="A270" t="str">
            <v>탁도계</v>
          </cell>
          <cell r="B270" t="str">
            <v>탁도계</v>
          </cell>
          <cell r="D270">
            <v>1</v>
          </cell>
          <cell r="E270" t="str">
            <v>SET</v>
          </cell>
          <cell r="G270">
            <v>20547000</v>
          </cell>
        </row>
        <row r="271">
          <cell r="A271" t="str">
            <v>pH계</v>
          </cell>
          <cell r="B271" t="str">
            <v>pH계</v>
          </cell>
          <cell r="D271">
            <v>1</v>
          </cell>
          <cell r="E271" t="str">
            <v>SET</v>
          </cell>
          <cell r="G271">
            <v>5000000</v>
          </cell>
        </row>
        <row r="272">
          <cell r="A272" t="str">
            <v>잔류염소계(무시약식)</v>
          </cell>
          <cell r="B272" t="str">
            <v>잔류염소계(무시약식)</v>
          </cell>
          <cell r="D272">
            <v>1</v>
          </cell>
          <cell r="E272" t="str">
            <v>SET</v>
          </cell>
          <cell r="G272">
            <v>44000000</v>
          </cell>
        </row>
        <row r="273">
          <cell r="A273" t="str">
            <v>알카리도계</v>
          </cell>
          <cell r="B273" t="str">
            <v>알카리도계</v>
          </cell>
          <cell r="D273">
            <v>1</v>
          </cell>
          <cell r="E273" t="str">
            <v>SET</v>
          </cell>
          <cell r="G273">
            <v>35500000</v>
          </cell>
        </row>
        <row r="274">
          <cell r="A274" t="str">
            <v>전기전도계</v>
          </cell>
          <cell r="B274" t="str">
            <v>전기전도계</v>
          </cell>
          <cell r="D274">
            <v>1</v>
          </cell>
          <cell r="E274" t="str">
            <v>SET</v>
          </cell>
          <cell r="G274">
            <v>4400000</v>
          </cell>
        </row>
        <row r="275">
          <cell r="A275" t="str">
            <v>수온계</v>
          </cell>
          <cell r="B275" t="str">
            <v>수온계</v>
          </cell>
          <cell r="D275">
            <v>1</v>
          </cell>
          <cell r="E275" t="str">
            <v>SET</v>
          </cell>
          <cell r="G275">
            <v>850000</v>
          </cell>
        </row>
        <row r="276">
          <cell r="A276" t="str">
            <v>UV계</v>
          </cell>
          <cell r="B276" t="str">
            <v>UV계</v>
          </cell>
          <cell r="D276">
            <v>1</v>
          </cell>
          <cell r="E276" t="str">
            <v>SET</v>
          </cell>
          <cell r="G276">
            <v>17500000</v>
          </cell>
        </row>
        <row r="277">
          <cell r="A277" t="str">
            <v/>
          </cell>
        </row>
        <row r="278">
          <cell r="A278" t="str">
            <v xml:space="preserve"> 7. 유지관리 공구 및 예비 자재</v>
          </cell>
          <cell r="B278" t="str">
            <v xml:space="preserve"> 7. 유지관리 공구 및 예비 자재</v>
          </cell>
        </row>
        <row r="279">
          <cell r="A279" t="str">
            <v>예비 자재</v>
          </cell>
          <cell r="B279" t="str">
            <v>예비 자재</v>
          </cell>
          <cell r="D279">
            <v>1</v>
          </cell>
          <cell r="E279" t="str">
            <v>식</v>
          </cell>
          <cell r="G279">
            <v>110000000</v>
          </cell>
        </row>
        <row r="280">
          <cell r="A280" t="str">
            <v>POWER SUPPLY</v>
          </cell>
          <cell r="B280" t="str">
            <v>POWER SUPPLY</v>
          </cell>
          <cell r="D280">
            <v>1</v>
          </cell>
          <cell r="E280" t="str">
            <v>SET</v>
          </cell>
          <cell r="G280">
            <v>2200000</v>
          </cell>
        </row>
        <row r="281">
          <cell r="A281" t="str">
            <v>휴대용 초음파유량계</v>
          </cell>
          <cell r="B281" t="str">
            <v>휴대용 초음파유량계</v>
          </cell>
          <cell r="D281">
            <v>1</v>
          </cell>
          <cell r="E281" t="str">
            <v>SET</v>
          </cell>
          <cell r="G281">
            <v>22000000</v>
          </cell>
        </row>
        <row r="282">
          <cell r="A282" t="str">
            <v>휴대용 컴퓨터</v>
          </cell>
          <cell r="B282" t="str">
            <v>휴대용 컴퓨터</v>
          </cell>
          <cell r="D282">
            <v>1</v>
          </cell>
          <cell r="E282" t="str">
            <v>SET</v>
          </cell>
          <cell r="G282">
            <v>4300000</v>
          </cell>
        </row>
        <row r="283">
          <cell r="A283" t="str">
            <v>프로토콜 아날라이저</v>
          </cell>
          <cell r="B283" t="str">
            <v>프로토콜 아날라이저</v>
          </cell>
          <cell r="D283">
            <v>1</v>
          </cell>
          <cell r="E283" t="str">
            <v>SET</v>
          </cell>
          <cell r="G283">
            <v>37800000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580000</v>
          </cell>
        </row>
        <row r="285">
          <cell r="A285" t="str">
            <v>CIRCUIT DEBUGGER</v>
          </cell>
          <cell r="B285" t="str">
            <v>CIRCUIT DEBUGGER</v>
          </cell>
          <cell r="D285">
            <v>1</v>
          </cell>
          <cell r="E285" t="str">
            <v>SET</v>
          </cell>
          <cell r="G285">
            <v>8775000</v>
          </cell>
        </row>
        <row r="286">
          <cell r="A286" t="str">
            <v>DC VOLTAGE CURRENT STANDARD</v>
          </cell>
          <cell r="B286" t="str">
            <v>DC VOLTAGE CURRENT STANDARD</v>
          </cell>
          <cell r="D286">
            <v>1</v>
          </cell>
          <cell r="E286" t="str">
            <v>SET</v>
          </cell>
          <cell r="G286">
            <v>4815000</v>
          </cell>
        </row>
        <row r="287">
          <cell r="A287" t="str">
            <v>일반 공구세트</v>
          </cell>
          <cell r="B287" t="str">
            <v>일반 공구세트</v>
          </cell>
          <cell r="D287">
            <v>1</v>
          </cell>
          <cell r="E287" t="str">
            <v>SET</v>
          </cell>
          <cell r="G287">
            <v>700000</v>
          </cell>
        </row>
        <row r="288">
          <cell r="A288" t="str">
            <v/>
          </cell>
        </row>
        <row r="289">
          <cell r="A289" t="str">
            <v>Ⅱ. 방송통신 설비</v>
          </cell>
          <cell r="B289" t="str">
            <v>Ⅱ. 방송통신 설비</v>
          </cell>
        </row>
        <row r="290">
          <cell r="A290" t="str">
            <v xml:space="preserve"> 1. 교환기</v>
          </cell>
          <cell r="B290" t="str">
            <v xml:space="preserve"> 1. 교환기</v>
          </cell>
          <cell r="G290">
            <v>0</v>
          </cell>
        </row>
        <row r="291">
          <cell r="A291" t="str">
            <v>밀양 전자식 교환기</v>
          </cell>
          <cell r="B291" t="str">
            <v>밀양 전자식 교환기</v>
          </cell>
          <cell r="D291">
            <v>1</v>
          </cell>
          <cell r="E291" t="str">
            <v>SET</v>
          </cell>
          <cell r="G291">
            <v>60541000</v>
          </cell>
        </row>
        <row r="292">
          <cell r="A292" t="str">
            <v>양산 전자식 교환기</v>
          </cell>
          <cell r="B292" t="str">
            <v>양산 전자식 교환기</v>
          </cell>
          <cell r="D292">
            <v>1</v>
          </cell>
          <cell r="E292" t="str">
            <v>SET</v>
          </cell>
          <cell r="G292">
            <v>7218180</v>
          </cell>
        </row>
        <row r="293">
          <cell r="A293" t="str">
            <v/>
          </cell>
        </row>
        <row r="294">
          <cell r="A294" t="str">
            <v xml:space="preserve"> 2. 방송 AMP</v>
          </cell>
          <cell r="B294" t="str">
            <v xml:space="preserve"> 2. 방송 AMP</v>
          </cell>
        </row>
        <row r="295">
          <cell r="A295" t="str">
            <v>MONITOR UNIT7CCT</v>
          </cell>
          <cell r="B295" t="str">
            <v>MONITOR UNIT</v>
          </cell>
          <cell r="C295" t="str">
            <v>7CCT</v>
          </cell>
          <cell r="D295">
            <v>1</v>
          </cell>
          <cell r="E295" t="str">
            <v>EA</v>
          </cell>
          <cell r="G295">
            <v>179000</v>
          </cell>
        </row>
        <row r="296">
          <cell r="A296" t="str">
            <v>AUTO BLOWER20CCT</v>
          </cell>
          <cell r="B296" t="str">
            <v>AUTO BLOWER</v>
          </cell>
          <cell r="C296" t="str">
            <v>20CCT</v>
          </cell>
          <cell r="D296">
            <v>1</v>
          </cell>
          <cell r="E296" t="str">
            <v>EA</v>
          </cell>
          <cell r="G296">
            <v>128000</v>
          </cell>
        </row>
        <row r="297">
          <cell r="A297" t="str">
            <v>EMERGENCY UNITW/MIC</v>
          </cell>
          <cell r="B297" t="str">
            <v>EMERGENCY UNIT</v>
          </cell>
          <cell r="C297" t="str">
            <v>W/MIC</v>
          </cell>
          <cell r="D297">
            <v>1</v>
          </cell>
          <cell r="E297" t="str">
            <v>EA</v>
          </cell>
          <cell r="G297">
            <v>200000</v>
          </cell>
        </row>
        <row r="298">
          <cell r="A298" t="str">
            <v>MATRIX UNIT20CCT</v>
          </cell>
          <cell r="B298" t="str">
            <v>MATRIX UNIT</v>
          </cell>
          <cell r="C298" t="str">
            <v>20CCT</v>
          </cell>
          <cell r="D298">
            <v>1</v>
          </cell>
          <cell r="E298" t="str">
            <v>EA</v>
          </cell>
          <cell r="G298">
            <v>200000</v>
          </cell>
        </row>
        <row r="299">
          <cell r="A299" t="str">
            <v>EM SPEAKER SELECTOR20CCT</v>
          </cell>
          <cell r="B299" t="str">
            <v>EM SPEAKER SELECTOR</v>
          </cell>
          <cell r="C299" t="str">
            <v>20CCT</v>
          </cell>
          <cell r="D299">
            <v>1</v>
          </cell>
          <cell r="E299" t="str">
            <v>EA</v>
          </cell>
          <cell r="G299">
            <v>200000</v>
          </cell>
        </row>
        <row r="300">
          <cell r="A300" t="str">
            <v>SPEAKER SELECTOR20CCT</v>
          </cell>
          <cell r="B300" t="str">
            <v>SPEAKER SELECTOR</v>
          </cell>
          <cell r="C300" t="str">
            <v>20CCT</v>
          </cell>
          <cell r="D300">
            <v>1</v>
          </cell>
          <cell r="E300" t="str">
            <v>EA</v>
          </cell>
          <cell r="G300">
            <v>175000</v>
          </cell>
        </row>
        <row r="301">
          <cell r="A301" t="str">
            <v>SIREN/CHIME민방위 규격</v>
          </cell>
          <cell r="B301" t="str">
            <v>SIREN/CHIME</v>
          </cell>
          <cell r="C301" t="str">
            <v>민방위 규격</v>
          </cell>
          <cell r="D301">
            <v>1</v>
          </cell>
          <cell r="E301" t="str">
            <v>EA</v>
          </cell>
          <cell r="G301">
            <v>140000</v>
          </cell>
        </row>
        <row r="302">
          <cell r="A302" t="str">
            <v>AM/FM TUNERDIGITAL</v>
          </cell>
          <cell r="B302" t="str">
            <v>AM/FM TUNER</v>
          </cell>
          <cell r="C302" t="str">
            <v>DIGITAL</v>
          </cell>
          <cell r="D302">
            <v>1</v>
          </cell>
          <cell r="E302" t="str">
            <v>EA</v>
          </cell>
          <cell r="G302">
            <v>210000</v>
          </cell>
        </row>
        <row r="303">
          <cell r="A303" t="str">
            <v>CASSETTE DECKDOUBLE DECK</v>
          </cell>
          <cell r="B303" t="str">
            <v>CASSETTE DECK</v>
          </cell>
          <cell r="C303" t="str">
            <v>DOUBLE DECK</v>
          </cell>
          <cell r="D303">
            <v>1</v>
          </cell>
          <cell r="E303" t="str">
            <v>EA</v>
          </cell>
          <cell r="G303">
            <v>350000</v>
          </cell>
        </row>
        <row r="304">
          <cell r="A304" t="str">
            <v>COMPACT DISC PLAYER1 CD</v>
          </cell>
          <cell r="B304" t="str">
            <v>COMPACT DISC PLAYER</v>
          </cell>
          <cell r="C304" t="str">
            <v>1 CD</v>
          </cell>
          <cell r="D304">
            <v>1</v>
          </cell>
          <cell r="E304" t="str">
            <v>EA</v>
          </cell>
          <cell r="G304">
            <v>340000</v>
          </cell>
        </row>
        <row r="305">
          <cell r="A305" t="str">
            <v>MIXER PRE AMP7IN/2OUT</v>
          </cell>
          <cell r="B305" t="str">
            <v>MIXER PRE AMP</v>
          </cell>
          <cell r="C305" t="str">
            <v>7IN/2OUT</v>
          </cell>
          <cell r="D305">
            <v>1</v>
          </cell>
          <cell r="E305" t="str">
            <v>EA</v>
          </cell>
          <cell r="G305">
            <v>387000</v>
          </cell>
        </row>
        <row r="306">
          <cell r="A306" t="str">
            <v>SIGNAL EXCHANGER4CCT</v>
          </cell>
          <cell r="B306" t="str">
            <v>SIGNAL EXCHANGER</v>
          </cell>
          <cell r="C306" t="str">
            <v>4CCT</v>
          </cell>
          <cell r="D306">
            <v>1</v>
          </cell>
          <cell r="E306" t="str">
            <v>EA</v>
          </cell>
          <cell r="G306">
            <v>250000</v>
          </cell>
        </row>
        <row r="307">
          <cell r="A307" t="str">
            <v>POWER AMP240W</v>
          </cell>
          <cell r="B307" t="str">
            <v>POWER AMP</v>
          </cell>
          <cell r="C307" t="str">
            <v>240W</v>
          </cell>
          <cell r="D307">
            <v>1</v>
          </cell>
          <cell r="E307" t="str">
            <v>EA</v>
          </cell>
          <cell r="G307">
            <v>513000</v>
          </cell>
        </row>
        <row r="308">
          <cell r="A308" t="str">
            <v>RELAY GROUP20CCT</v>
          </cell>
          <cell r="B308" t="str">
            <v>RELAY GROUP</v>
          </cell>
          <cell r="C308" t="str">
            <v>20CCT</v>
          </cell>
          <cell r="D308">
            <v>1</v>
          </cell>
          <cell r="E308" t="str">
            <v>EA</v>
          </cell>
          <cell r="G308">
            <v>290000</v>
          </cell>
        </row>
        <row r="309">
          <cell r="A309" t="str">
            <v>TERMINAL BOARD30회로</v>
          </cell>
          <cell r="B309" t="str">
            <v>TERMINAL BOARD</v>
          </cell>
          <cell r="C309" t="str">
            <v>30회로</v>
          </cell>
          <cell r="D309">
            <v>1</v>
          </cell>
          <cell r="E309" t="str">
            <v>EA</v>
          </cell>
          <cell r="G309">
            <v>240000</v>
          </cell>
        </row>
        <row r="310">
          <cell r="A310" t="str">
            <v>AUTO CHARGER3A</v>
          </cell>
          <cell r="B310" t="str">
            <v>AUTO CHARGER</v>
          </cell>
          <cell r="C310" t="str">
            <v>3A</v>
          </cell>
          <cell r="D310">
            <v>1</v>
          </cell>
          <cell r="E310" t="str">
            <v>EA</v>
          </cell>
          <cell r="G310">
            <v>267000</v>
          </cell>
        </row>
        <row r="311">
          <cell r="A311" t="str">
            <v>POWER DISTRIBUTORAC/DC</v>
          </cell>
          <cell r="B311" t="str">
            <v>POWER DISTRIBUTOR</v>
          </cell>
          <cell r="C311" t="str">
            <v>AC/DC</v>
          </cell>
          <cell r="D311">
            <v>1</v>
          </cell>
          <cell r="E311" t="str">
            <v>EA</v>
          </cell>
          <cell r="G311">
            <v>380000</v>
          </cell>
        </row>
        <row r="312">
          <cell r="A312" t="str">
            <v>AUDIO DISTRIBUTOR AMP1 ; 10</v>
          </cell>
          <cell r="B312" t="str">
            <v>AUDIO DISTRIBUTOR AMP</v>
          </cell>
          <cell r="C312" t="str">
            <v>1 ; 10</v>
          </cell>
          <cell r="D312">
            <v>1</v>
          </cell>
          <cell r="E312" t="str">
            <v>EA</v>
          </cell>
          <cell r="G312">
            <v>380000</v>
          </cell>
        </row>
        <row r="313">
          <cell r="A313" t="str">
            <v>RACK CABINETAL/STEEL</v>
          </cell>
          <cell r="B313" t="str">
            <v>RACK CABINET</v>
          </cell>
          <cell r="C313" t="str">
            <v>AL/STEEL</v>
          </cell>
          <cell r="D313">
            <v>1</v>
          </cell>
          <cell r="E313" t="str">
            <v>EA</v>
          </cell>
          <cell r="G313">
            <v>550000</v>
          </cell>
        </row>
        <row r="314">
          <cell r="A314" t="str">
            <v>MICROPHONEAT-818</v>
          </cell>
          <cell r="B314" t="str">
            <v>MICROPHONE</v>
          </cell>
          <cell r="C314" t="str">
            <v>AT-818</v>
          </cell>
          <cell r="D314">
            <v>1</v>
          </cell>
          <cell r="E314" t="str">
            <v>EA</v>
          </cell>
          <cell r="G314">
            <v>50000</v>
          </cell>
        </row>
        <row r="315">
          <cell r="A315" t="str">
            <v>EM BATTERY &amp; CASE12V 100AH</v>
          </cell>
          <cell r="B315" t="str">
            <v>EM BATTERY &amp; CASE</v>
          </cell>
          <cell r="C315" t="str">
            <v>12V 100AH</v>
          </cell>
          <cell r="D315">
            <v>1</v>
          </cell>
          <cell r="E315" t="str">
            <v>EA</v>
          </cell>
          <cell r="G315">
            <v>300000</v>
          </cell>
        </row>
        <row r="316">
          <cell r="A316" t="str">
            <v>MIC EXT CORDL-10M</v>
          </cell>
          <cell r="B316" t="str">
            <v>MIC EXT CORD</v>
          </cell>
          <cell r="C316" t="str">
            <v>L-10M</v>
          </cell>
          <cell r="D316">
            <v>1</v>
          </cell>
          <cell r="E316" t="str">
            <v>EA</v>
          </cell>
          <cell r="G316">
            <v>20000</v>
          </cell>
        </row>
        <row r="317">
          <cell r="A317" t="str">
            <v>MIC STANDDESK</v>
          </cell>
          <cell r="B317" t="str">
            <v>MIC STAND</v>
          </cell>
          <cell r="C317" t="str">
            <v>DESK</v>
          </cell>
          <cell r="D317">
            <v>1</v>
          </cell>
          <cell r="E317" t="str">
            <v>EA</v>
          </cell>
          <cell r="G317">
            <v>30000</v>
          </cell>
        </row>
        <row r="318">
          <cell r="A318" t="str">
            <v/>
          </cell>
        </row>
      </sheetData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"/>
      <sheetName val="한전비"/>
      <sheetName val="사용전검사"/>
      <sheetName val="예산서"/>
      <sheetName val="일위대가집계"/>
      <sheetName val="일위대가"/>
      <sheetName val="전기실집계"/>
      <sheetName val="전기실"/>
      <sheetName val="간선집계"/>
      <sheetName val="간선"/>
      <sheetName val="조명집계"/>
      <sheetName val="조명"/>
      <sheetName val="경관집계"/>
      <sheetName val="경관"/>
      <sheetName val="가로등집계"/>
      <sheetName val="가로등"/>
      <sheetName val="주차장집계"/>
      <sheetName val="주차장조명"/>
      <sheetName val="옥외방송집계"/>
      <sheetName val="옥외방송"/>
      <sheetName val="산출근거"/>
      <sheetName val="기계경비"/>
      <sheetName val="기초산출"/>
      <sheetName val="단가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B1" t="str">
            <v>단  가  조  사  서</v>
          </cell>
        </row>
        <row r="2">
          <cell r="B2" t="str">
            <v>품      명</v>
          </cell>
          <cell r="C2" t="str">
            <v>규      격</v>
          </cell>
          <cell r="D2" t="str">
            <v>단위</v>
          </cell>
          <cell r="E2" t="str">
            <v>물가자료</v>
          </cell>
          <cell r="G2" t="str">
            <v>물가정보</v>
          </cell>
          <cell r="I2" t="str">
            <v>견      적 (1)</v>
          </cell>
          <cell r="K2" t="str">
            <v>견      적 (2)</v>
          </cell>
          <cell r="M2" t="str">
            <v>적용단가</v>
          </cell>
          <cell r="N2" t="str">
            <v>비 고</v>
          </cell>
        </row>
        <row r="3">
          <cell r="E3" t="str">
            <v>단    가</v>
          </cell>
          <cell r="F3" t="str">
            <v>PAGE</v>
          </cell>
          <cell r="G3" t="str">
            <v>단    가</v>
          </cell>
          <cell r="H3" t="str">
            <v>PAGE</v>
          </cell>
          <cell r="I3" t="str">
            <v>단    가</v>
          </cell>
          <cell r="J3" t="str">
            <v>PAGE</v>
          </cell>
          <cell r="K3" t="str">
            <v>단    가</v>
          </cell>
          <cell r="L3" t="str">
            <v>PAGE</v>
          </cell>
        </row>
        <row r="4">
          <cell r="A4" t="str">
            <v>배      관PE 28C</v>
          </cell>
          <cell r="B4" t="str">
            <v>배      관</v>
          </cell>
          <cell r="C4" t="str">
            <v>PE 28C</v>
          </cell>
          <cell r="D4" t="str">
            <v>M</v>
          </cell>
          <cell r="E4">
            <v>388</v>
          </cell>
          <cell r="F4">
            <v>921</v>
          </cell>
          <cell r="G4">
            <v>419</v>
          </cell>
          <cell r="H4">
            <v>1010</v>
          </cell>
          <cell r="M4">
            <v>388</v>
          </cell>
        </row>
        <row r="5">
          <cell r="A5" t="str">
            <v>배      관PE 36C</v>
          </cell>
          <cell r="B5" t="str">
            <v>배      관</v>
          </cell>
          <cell r="C5" t="str">
            <v>PE 36C</v>
          </cell>
          <cell r="D5" t="str">
            <v>M</v>
          </cell>
          <cell r="E5">
            <v>578</v>
          </cell>
          <cell r="F5">
            <v>921</v>
          </cell>
          <cell r="G5">
            <v>620</v>
          </cell>
          <cell r="H5">
            <v>1010</v>
          </cell>
          <cell r="M5">
            <v>578</v>
          </cell>
        </row>
        <row r="6">
          <cell r="A6" t="str">
            <v>배      관PE 42C</v>
          </cell>
          <cell r="B6" t="str">
            <v>배      관</v>
          </cell>
          <cell r="C6" t="str">
            <v>PE 42C</v>
          </cell>
          <cell r="D6" t="str">
            <v>M</v>
          </cell>
          <cell r="E6">
            <v>745</v>
          </cell>
          <cell r="F6">
            <v>921</v>
          </cell>
          <cell r="G6">
            <v>806</v>
          </cell>
          <cell r="H6">
            <v>1010</v>
          </cell>
          <cell r="M6">
            <v>745</v>
          </cell>
        </row>
        <row r="7">
          <cell r="A7" t="str">
            <v>배      관PE 54C</v>
          </cell>
          <cell r="B7" t="str">
            <v>배      관</v>
          </cell>
          <cell r="C7" t="str">
            <v>PE 54C</v>
          </cell>
          <cell r="D7" t="str">
            <v>M</v>
          </cell>
          <cell r="E7">
            <v>1075</v>
          </cell>
          <cell r="F7">
            <v>921</v>
          </cell>
          <cell r="G7">
            <v>1160</v>
          </cell>
          <cell r="H7">
            <v>1010</v>
          </cell>
          <cell r="M7">
            <v>1075</v>
          </cell>
        </row>
        <row r="8">
          <cell r="A8" t="str">
            <v>배      관ELP 125C</v>
          </cell>
          <cell r="B8" t="str">
            <v>배      관</v>
          </cell>
          <cell r="C8" t="str">
            <v>ELP 125C</v>
          </cell>
          <cell r="D8" t="str">
            <v>M</v>
          </cell>
          <cell r="E8">
            <v>2550</v>
          </cell>
          <cell r="F8">
            <v>920</v>
          </cell>
          <cell r="G8">
            <v>2805</v>
          </cell>
          <cell r="H8">
            <v>1012</v>
          </cell>
          <cell r="M8">
            <v>2550</v>
          </cell>
        </row>
        <row r="9">
          <cell r="A9" t="str">
            <v>배      관백관 125C</v>
          </cell>
          <cell r="B9" t="str">
            <v>배      관</v>
          </cell>
          <cell r="C9" t="str">
            <v>백관 125C</v>
          </cell>
          <cell r="D9" t="str">
            <v>M</v>
          </cell>
          <cell r="E9">
            <v>15535</v>
          </cell>
          <cell r="F9">
            <v>554</v>
          </cell>
          <cell r="G9">
            <v>16240</v>
          </cell>
          <cell r="H9">
            <v>537</v>
          </cell>
          <cell r="M9">
            <v>15535</v>
          </cell>
        </row>
        <row r="10">
          <cell r="A10" t="str">
            <v>케 이 블22.9kv F-CNCO-W 60㎟/1C</v>
          </cell>
          <cell r="B10" t="str">
            <v>케 이 블</v>
          </cell>
          <cell r="C10" t="str">
            <v>22.9kv F-CNCO-W 60㎟/1C</v>
          </cell>
          <cell r="D10" t="str">
            <v>M</v>
          </cell>
          <cell r="E10">
            <v>14751</v>
          </cell>
          <cell r="F10">
            <v>892</v>
          </cell>
          <cell r="G10">
            <v>17644</v>
          </cell>
          <cell r="H10">
            <v>987</v>
          </cell>
          <cell r="M10">
            <v>14751</v>
          </cell>
        </row>
        <row r="11">
          <cell r="A11" t="str">
            <v>케 이 블0.6/1kv F-CV 16㎟/1C</v>
          </cell>
          <cell r="B11" t="str">
            <v>케 이 블</v>
          </cell>
          <cell r="C11" t="str">
            <v>0.6/1kv F-CV 16㎟/1C</v>
          </cell>
          <cell r="D11" t="str">
            <v>M</v>
          </cell>
          <cell r="E11">
            <v>1268</v>
          </cell>
          <cell r="F11">
            <v>893</v>
          </cell>
          <cell r="G11">
            <v>1468</v>
          </cell>
          <cell r="H11">
            <v>987</v>
          </cell>
          <cell r="M11">
            <v>1268</v>
          </cell>
        </row>
        <row r="12">
          <cell r="A12" t="str">
            <v>케 이 블0.6/1kv F-CV 25㎟/1C</v>
          </cell>
          <cell r="B12" t="str">
            <v>케 이 블</v>
          </cell>
          <cell r="C12" t="str">
            <v>0.6/1kv F-CV 25㎟/1C</v>
          </cell>
          <cell r="D12" t="str">
            <v>M</v>
          </cell>
          <cell r="E12">
            <v>1960</v>
          </cell>
          <cell r="F12">
            <v>893</v>
          </cell>
          <cell r="G12">
            <v>2268</v>
          </cell>
          <cell r="H12">
            <v>987</v>
          </cell>
          <cell r="M12">
            <v>1960</v>
          </cell>
        </row>
        <row r="13">
          <cell r="A13" t="str">
            <v>케 이 블0.6/1kv F-CV 35㎟/1C</v>
          </cell>
          <cell r="B13" t="str">
            <v>케 이 블</v>
          </cell>
          <cell r="C13" t="str">
            <v>0.6/1kv F-CV 35㎟/1C</v>
          </cell>
          <cell r="D13" t="str">
            <v>M</v>
          </cell>
          <cell r="E13">
            <v>2677</v>
          </cell>
          <cell r="F13">
            <v>893</v>
          </cell>
          <cell r="G13">
            <v>3106</v>
          </cell>
          <cell r="H13">
            <v>987</v>
          </cell>
          <cell r="M13">
            <v>2677</v>
          </cell>
        </row>
        <row r="14">
          <cell r="A14" t="str">
            <v>케 이 블0.6/1kv F-CV 50㎟/1C</v>
          </cell>
          <cell r="B14" t="str">
            <v>케 이 블</v>
          </cell>
          <cell r="C14" t="str">
            <v>0.6/1kv F-CV 50㎟/1C</v>
          </cell>
          <cell r="D14" t="str">
            <v>M</v>
          </cell>
          <cell r="E14">
            <v>3456</v>
          </cell>
          <cell r="F14">
            <v>893</v>
          </cell>
          <cell r="G14">
            <v>4000</v>
          </cell>
          <cell r="H14">
            <v>987</v>
          </cell>
          <cell r="M14">
            <v>3456</v>
          </cell>
        </row>
        <row r="15">
          <cell r="A15" t="str">
            <v>케 이 블0.6/1kv F-CV 70㎟/1C</v>
          </cell>
          <cell r="B15" t="str">
            <v>케 이 블</v>
          </cell>
          <cell r="C15" t="str">
            <v>0.6/1kv F-CV 70㎟/1C</v>
          </cell>
          <cell r="D15" t="str">
            <v>M</v>
          </cell>
          <cell r="E15">
            <v>4940</v>
          </cell>
          <cell r="F15">
            <v>893</v>
          </cell>
          <cell r="G15">
            <v>5724</v>
          </cell>
          <cell r="H15">
            <v>987</v>
          </cell>
          <cell r="M15">
            <v>4940</v>
          </cell>
        </row>
        <row r="16">
          <cell r="A16" t="str">
            <v>케 이 블0.6/1kv F-CV 185㎟/1C</v>
          </cell>
          <cell r="B16" t="str">
            <v>케 이 블</v>
          </cell>
          <cell r="C16" t="str">
            <v>0.6/1kv F-CV 185㎟/1C</v>
          </cell>
          <cell r="D16" t="str">
            <v>M</v>
          </cell>
          <cell r="E16">
            <v>11934</v>
          </cell>
          <cell r="F16">
            <v>893</v>
          </cell>
          <cell r="G16">
            <v>13818</v>
          </cell>
          <cell r="H16">
            <v>987</v>
          </cell>
          <cell r="M16">
            <v>11934</v>
          </cell>
        </row>
        <row r="17">
          <cell r="A17" t="str">
            <v>케 이 블0.6/1kv F-CV 4㎟/2C</v>
          </cell>
          <cell r="B17" t="str">
            <v>케 이 블</v>
          </cell>
          <cell r="C17" t="str">
            <v>0.6/1kv F-CV 4㎟/2C</v>
          </cell>
          <cell r="D17" t="str">
            <v>M</v>
          </cell>
          <cell r="E17">
            <v>1175</v>
          </cell>
          <cell r="F17">
            <v>893</v>
          </cell>
          <cell r="G17">
            <v>633</v>
          </cell>
          <cell r="H17">
            <v>987</v>
          </cell>
          <cell r="M17">
            <v>633</v>
          </cell>
        </row>
        <row r="18">
          <cell r="A18" t="str">
            <v>케 이 블0.6/1kv F-CV 6㎟/2C</v>
          </cell>
          <cell r="B18" t="str">
            <v>케 이 블</v>
          </cell>
          <cell r="C18" t="str">
            <v>0.6/1kv F-CV 6㎟/2C</v>
          </cell>
          <cell r="D18" t="str">
            <v>M</v>
          </cell>
          <cell r="E18">
            <v>1367</v>
          </cell>
          <cell r="F18">
            <v>893</v>
          </cell>
          <cell r="G18">
            <v>738</v>
          </cell>
          <cell r="H18">
            <v>987</v>
          </cell>
          <cell r="M18">
            <v>738</v>
          </cell>
        </row>
        <row r="19">
          <cell r="A19" t="str">
            <v>케 이 블0.6/1kv F-CV 10㎟/2C</v>
          </cell>
          <cell r="B19" t="str">
            <v>케 이 블</v>
          </cell>
          <cell r="C19" t="str">
            <v>0.6/1kv F-CV 10㎟/2C</v>
          </cell>
          <cell r="D19" t="str">
            <v>M</v>
          </cell>
          <cell r="E19">
            <v>2253</v>
          </cell>
          <cell r="F19">
            <v>893</v>
          </cell>
          <cell r="G19">
            <v>1213</v>
          </cell>
          <cell r="H19">
            <v>987</v>
          </cell>
          <cell r="M19">
            <v>1213</v>
          </cell>
        </row>
        <row r="20">
          <cell r="A20" t="str">
            <v>케 이 블0.6/1kv F-FR-3 1.5㎟/2C</v>
          </cell>
          <cell r="B20" t="str">
            <v>케 이 블</v>
          </cell>
          <cell r="C20" t="str">
            <v>0.6/1kv F-FR-3 1.5㎟/2C</v>
          </cell>
          <cell r="D20" t="str">
            <v>M</v>
          </cell>
          <cell r="G20">
            <v>1322</v>
          </cell>
          <cell r="H20">
            <v>992</v>
          </cell>
          <cell r="M20">
            <v>1322</v>
          </cell>
        </row>
        <row r="21">
          <cell r="A21" t="str">
            <v>접  지  선 F-GV 4㎟</v>
          </cell>
          <cell r="B21" t="str">
            <v>접  지  선</v>
          </cell>
          <cell r="C21" t="str">
            <v xml:space="preserve"> F-GV 4㎟</v>
          </cell>
          <cell r="D21" t="str">
            <v>M</v>
          </cell>
          <cell r="G21">
            <v>385</v>
          </cell>
          <cell r="H21">
            <v>985</v>
          </cell>
          <cell r="M21">
            <v>385</v>
          </cell>
        </row>
        <row r="22">
          <cell r="A22" t="str">
            <v>접  지  선 F-GV 6㎟</v>
          </cell>
          <cell r="B22" t="str">
            <v>접  지  선</v>
          </cell>
          <cell r="C22" t="str">
            <v xml:space="preserve"> F-GV 6㎟</v>
          </cell>
          <cell r="D22" t="str">
            <v>M</v>
          </cell>
          <cell r="G22">
            <v>507</v>
          </cell>
          <cell r="H22">
            <v>985</v>
          </cell>
          <cell r="M22">
            <v>507</v>
          </cell>
        </row>
        <row r="23">
          <cell r="A23" t="str">
            <v>접  지  선 F-GV 16㎟</v>
          </cell>
          <cell r="B23" t="str">
            <v>접  지  선</v>
          </cell>
          <cell r="C23" t="str">
            <v xml:space="preserve"> F-GV 16㎟</v>
          </cell>
          <cell r="D23" t="str">
            <v>M</v>
          </cell>
          <cell r="G23">
            <v>1313</v>
          </cell>
          <cell r="H23">
            <v>985</v>
          </cell>
          <cell r="M23">
            <v>1313</v>
          </cell>
        </row>
        <row r="24">
          <cell r="A24" t="str">
            <v>접  지  선 F-GV 35㎟</v>
          </cell>
          <cell r="B24" t="str">
            <v>접  지  선</v>
          </cell>
          <cell r="C24" t="str">
            <v xml:space="preserve"> F-GV 35㎟</v>
          </cell>
          <cell r="D24" t="str">
            <v>M</v>
          </cell>
          <cell r="G24">
            <v>2565</v>
          </cell>
          <cell r="H24">
            <v>985</v>
          </cell>
          <cell r="M24">
            <v>2565</v>
          </cell>
        </row>
        <row r="25">
          <cell r="A25" t="str">
            <v>접  지  선 F-GV 70㎟</v>
          </cell>
          <cell r="B25" t="str">
            <v>접  지  선</v>
          </cell>
          <cell r="C25" t="str">
            <v xml:space="preserve"> F-GV 70㎟</v>
          </cell>
          <cell r="D25" t="str">
            <v>M</v>
          </cell>
          <cell r="G25">
            <v>4666</v>
          </cell>
          <cell r="H25">
            <v>985</v>
          </cell>
          <cell r="M25">
            <v>4666</v>
          </cell>
        </row>
        <row r="26">
          <cell r="A26" t="str">
            <v>접  지  선 AS 70㎟</v>
          </cell>
          <cell r="B26" t="str">
            <v>접  지  선</v>
          </cell>
          <cell r="C26" t="str">
            <v xml:space="preserve"> AS 70㎟</v>
          </cell>
          <cell r="D26" t="str">
            <v>M</v>
          </cell>
          <cell r="G26">
            <v>4194</v>
          </cell>
          <cell r="H26">
            <v>998</v>
          </cell>
          <cell r="M26">
            <v>4194</v>
          </cell>
        </row>
        <row r="27">
          <cell r="A27" t="str">
            <v>가로등주 전선450/750 HIV 2.5㎟</v>
          </cell>
          <cell r="B27" t="str">
            <v>가로등주 전선</v>
          </cell>
          <cell r="C27" t="str">
            <v>450/750 HIV 2.5㎟</v>
          </cell>
          <cell r="D27" t="str">
            <v>M</v>
          </cell>
          <cell r="G27">
            <v>184</v>
          </cell>
          <cell r="H27">
            <v>985</v>
          </cell>
          <cell r="M27">
            <v>184</v>
          </cell>
        </row>
        <row r="28">
          <cell r="A28" t="str">
            <v>단말처리제25kv 60㎟</v>
          </cell>
          <cell r="B28" t="str">
            <v>단말처리제</v>
          </cell>
          <cell r="C28" t="str">
            <v>25kv 60㎟</v>
          </cell>
          <cell r="D28" t="str">
            <v>EA</v>
          </cell>
          <cell r="E28">
            <v>85100</v>
          </cell>
          <cell r="F28">
            <v>913</v>
          </cell>
          <cell r="G28">
            <v>73000</v>
          </cell>
          <cell r="H28">
            <v>1006</v>
          </cell>
          <cell r="M28">
            <v>73000</v>
          </cell>
        </row>
        <row r="29">
          <cell r="A29" t="str">
            <v>압 착 단 자5.5㎟</v>
          </cell>
          <cell r="B29" t="str">
            <v>압 착 단 자</v>
          </cell>
          <cell r="C29" t="str">
            <v>5.5㎟</v>
          </cell>
          <cell r="D29" t="str">
            <v>EA</v>
          </cell>
          <cell r="G29">
            <v>54</v>
          </cell>
          <cell r="H29">
            <v>1007</v>
          </cell>
          <cell r="M29">
            <v>54</v>
          </cell>
        </row>
        <row r="30">
          <cell r="A30" t="str">
            <v>압 착 단 자14㎟</v>
          </cell>
          <cell r="B30" t="str">
            <v>압 착 단 자</v>
          </cell>
          <cell r="C30" t="str">
            <v>14㎟</v>
          </cell>
          <cell r="D30" t="str">
            <v>EA</v>
          </cell>
          <cell r="G30">
            <v>202</v>
          </cell>
          <cell r="H30">
            <v>1007</v>
          </cell>
          <cell r="M30">
            <v>202</v>
          </cell>
        </row>
        <row r="31">
          <cell r="A31" t="str">
            <v>압 착 단 자22㎟</v>
          </cell>
          <cell r="B31" t="str">
            <v>압 착 단 자</v>
          </cell>
          <cell r="C31" t="str">
            <v>22㎟</v>
          </cell>
          <cell r="D31" t="str">
            <v>EA</v>
          </cell>
          <cell r="G31">
            <v>263</v>
          </cell>
          <cell r="H31">
            <v>1007</v>
          </cell>
          <cell r="M31">
            <v>263</v>
          </cell>
        </row>
        <row r="32">
          <cell r="A32" t="str">
            <v>압 착 단 자38㎟</v>
          </cell>
          <cell r="B32" t="str">
            <v>압 착 단 자</v>
          </cell>
          <cell r="C32" t="str">
            <v>38㎟</v>
          </cell>
          <cell r="D32" t="str">
            <v>EA</v>
          </cell>
          <cell r="G32">
            <v>321</v>
          </cell>
          <cell r="H32">
            <v>1007</v>
          </cell>
          <cell r="M32">
            <v>321</v>
          </cell>
        </row>
        <row r="33">
          <cell r="A33" t="str">
            <v>압 착 단 자60㎟</v>
          </cell>
          <cell r="B33" t="str">
            <v>압 착 단 자</v>
          </cell>
          <cell r="C33" t="str">
            <v>60㎟</v>
          </cell>
          <cell r="D33" t="str">
            <v>EA</v>
          </cell>
          <cell r="G33">
            <v>558</v>
          </cell>
          <cell r="H33">
            <v>1007</v>
          </cell>
          <cell r="M33">
            <v>558</v>
          </cell>
        </row>
        <row r="34">
          <cell r="A34" t="str">
            <v>압 착 단 자100㎟</v>
          </cell>
          <cell r="B34" t="str">
            <v>압 착 단 자</v>
          </cell>
          <cell r="C34" t="str">
            <v>100㎟</v>
          </cell>
          <cell r="D34" t="str">
            <v>EA</v>
          </cell>
          <cell r="G34">
            <v>1150</v>
          </cell>
          <cell r="H34">
            <v>1007</v>
          </cell>
          <cell r="M34">
            <v>1150</v>
          </cell>
        </row>
        <row r="35">
          <cell r="A35" t="str">
            <v>동 관 단 자200㎟</v>
          </cell>
          <cell r="B35" t="str">
            <v>동 관 단 자</v>
          </cell>
          <cell r="C35" t="str">
            <v>200㎟</v>
          </cell>
          <cell r="D35" t="str">
            <v>EA</v>
          </cell>
          <cell r="G35">
            <v>3731</v>
          </cell>
          <cell r="H35">
            <v>1007</v>
          </cell>
          <cell r="M35">
            <v>3731</v>
          </cell>
        </row>
        <row r="36">
          <cell r="A36" t="str">
            <v>태양광주5M POLE FUL 20W</v>
          </cell>
          <cell r="B36" t="str">
            <v>태양광주</v>
          </cell>
          <cell r="C36" t="str">
            <v>5M POLE FUL 20W</v>
          </cell>
          <cell r="D36" t="str">
            <v>SET</v>
          </cell>
          <cell r="G36">
            <v>3600000</v>
          </cell>
          <cell r="H36">
            <v>1092</v>
          </cell>
          <cell r="M36">
            <v>3600000</v>
          </cell>
        </row>
        <row r="37">
          <cell r="A37" t="str">
            <v>공원등주5M POLE</v>
          </cell>
          <cell r="B37" t="str">
            <v>공원등주</v>
          </cell>
          <cell r="C37" t="str">
            <v>5M POLE</v>
          </cell>
          <cell r="D37" t="str">
            <v>EA</v>
          </cell>
          <cell r="I37">
            <v>1616000</v>
          </cell>
          <cell r="J37" t="str">
            <v>보명</v>
          </cell>
          <cell r="M37">
            <v>1616000</v>
          </cell>
        </row>
        <row r="38">
          <cell r="A38" t="str">
            <v>정원등HQI-T 70W</v>
          </cell>
          <cell r="B38" t="str">
            <v>정원등</v>
          </cell>
          <cell r="C38" t="str">
            <v>HQI-T 70W</v>
          </cell>
          <cell r="D38" t="str">
            <v>EA</v>
          </cell>
          <cell r="I38">
            <v>700000</v>
          </cell>
          <cell r="J38" t="str">
            <v>이노루체</v>
          </cell>
          <cell r="M38">
            <v>700000</v>
          </cell>
        </row>
        <row r="39">
          <cell r="A39" t="str">
            <v>수중등PAR 38 120W</v>
          </cell>
          <cell r="B39" t="str">
            <v>수중등</v>
          </cell>
          <cell r="C39" t="str">
            <v>PAR 38 120W</v>
          </cell>
          <cell r="D39" t="str">
            <v>EA</v>
          </cell>
          <cell r="I39">
            <v>1200000</v>
          </cell>
          <cell r="J39" t="str">
            <v>이노루체</v>
          </cell>
          <cell r="M39">
            <v>1200000</v>
          </cell>
        </row>
        <row r="40">
          <cell r="A40" t="str">
            <v>계단등LED 10W</v>
          </cell>
          <cell r="B40" t="str">
            <v>계단등</v>
          </cell>
          <cell r="C40" t="str">
            <v>LED 10W</v>
          </cell>
          <cell r="D40" t="str">
            <v>EA</v>
          </cell>
          <cell r="I40">
            <v>850000</v>
          </cell>
          <cell r="J40" t="str">
            <v>이노루체</v>
          </cell>
          <cell r="M40">
            <v>850000</v>
          </cell>
        </row>
        <row r="41">
          <cell r="A41" t="str">
            <v>지중등HQI-T 70W</v>
          </cell>
          <cell r="B41" t="str">
            <v>지중등</v>
          </cell>
          <cell r="C41" t="str">
            <v>HQI-T 70W</v>
          </cell>
          <cell r="D41" t="str">
            <v>EA</v>
          </cell>
          <cell r="I41">
            <v>900000</v>
          </cell>
          <cell r="J41" t="str">
            <v>이노루체</v>
          </cell>
          <cell r="M41">
            <v>900000</v>
          </cell>
        </row>
        <row r="42">
          <cell r="A42" t="str">
            <v>벽부등HQI 70W</v>
          </cell>
          <cell r="B42" t="str">
            <v>벽부등</v>
          </cell>
          <cell r="C42" t="str">
            <v>HQI 70W</v>
          </cell>
          <cell r="D42" t="str">
            <v>EA</v>
          </cell>
          <cell r="I42">
            <v>900000</v>
          </cell>
          <cell r="J42" t="str">
            <v>이노루체</v>
          </cell>
          <cell r="M42">
            <v>900000</v>
          </cell>
        </row>
        <row r="43">
          <cell r="A43" t="str">
            <v>투광기HQI-TS 70W</v>
          </cell>
          <cell r="B43" t="str">
            <v>투광기</v>
          </cell>
          <cell r="C43" t="str">
            <v>HQI-TS 70W</v>
          </cell>
          <cell r="D43" t="str">
            <v>EA</v>
          </cell>
          <cell r="I43">
            <v>800000</v>
          </cell>
          <cell r="J43" t="str">
            <v>이노루체</v>
          </cell>
          <cell r="M43">
            <v>800000</v>
          </cell>
        </row>
        <row r="44">
          <cell r="A44" t="str">
            <v>보 행 등STS 1.2M</v>
          </cell>
          <cell r="B44" t="str">
            <v>보 행 등</v>
          </cell>
          <cell r="C44" t="str">
            <v>STS 1.2M</v>
          </cell>
          <cell r="D44" t="str">
            <v>개소</v>
          </cell>
          <cell r="E44">
            <v>180000</v>
          </cell>
          <cell r="F44">
            <v>1016</v>
          </cell>
          <cell r="M44">
            <v>180000</v>
          </cell>
        </row>
        <row r="45">
          <cell r="A45" t="str">
            <v>가 로 등 주9M*1ARM(주철)</v>
          </cell>
          <cell r="B45" t="str">
            <v>가 로 등 주</v>
          </cell>
          <cell r="C45" t="str">
            <v>9M*1ARM(주철)</v>
          </cell>
          <cell r="D45" t="str">
            <v>개소</v>
          </cell>
          <cell r="I45">
            <v>2457000</v>
          </cell>
          <cell r="J45" t="str">
            <v>보명</v>
          </cell>
          <cell r="M45">
            <v>2457000</v>
          </cell>
        </row>
        <row r="46">
          <cell r="A46" t="str">
            <v>조 명 타 워15M</v>
          </cell>
          <cell r="B46" t="str">
            <v>조 명 타 워</v>
          </cell>
          <cell r="C46" t="str">
            <v>15M</v>
          </cell>
          <cell r="D46" t="str">
            <v>본</v>
          </cell>
          <cell r="I46">
            <v>26800000</v>
          </cell>
          <cell r="J46" t="str">
            <v>천일</v>
          </cell>
          <cell r="M46">
            <v>26800000</v>
          </cell>
        </row>
        <row r="47">
          <cell r="A47" t="str">
            <v>등 기 구조명타워</v>
          </cell>
          <cell r="B47" t="str">
            <v>등 기 구</v>
          </cell>
          <cell r="C47" t="str">
            <v>조명타워</v>
          </cell>
          <cell r="D47" t="str">
            <v>EA</v>
          </cell>
          <cell r="I47">
            <v>680000</v>
          </cell>
          <cell r="J47" t="str">
            <v>천일</v>
          </cell>
          <cell r="M47">
            <v>680000</v>
          </cell>
        </row>
        <row r="48">
          <cell r="A48" t="str">
            <v>누전차단기2P 15A</v>
          </cell>
          <cell r="B48" t="str">
            <v>누전차단기</v>
          </cell>
          <cell r="C48" t="str">
            <v>2P 15A</v>
          </cell>
          <cell r="D48" t="str">
            <v>EA</v>
          </cell>
          <cell r="G48">
            <v>19000</v>
          </cell>
          <cell r="H48">
            <v>1057</v>
          </cell>
          <cell r="M48">
            <v>19000</v>
          </cell>
        </row>
        <row r="49">
          <cell r="A49" t="str">
            <v>단 자 대4P 30A</v>
          </cell>
          <cell r="B49" t="str">
            <v>단 자 대</v>
          </cell>
          <cell r="C49" t="str">
            <v>4P 30A</v>
          </cell>
          <cell r="D49" t="str">
            <v>EA</v>
          </cell>
          <cell r="G49">
            <v>840</v>
          </cell>
          <cell r="H49">
            <v>1007</v>
          </cell>
          <cell r="M49">
            <v>840</v>
          </cell>
        </row>
        <row r="50">
          <cell r="A50" t="str">
            <v>램    프FUL 55W</v>
          </cell>
          <cell r="B50" t="str">
            <v>램    프</v>
          </cell>
          <cell r="C50" t="str">
            <v>FUL 55W</v>
          </cell>
          <cell r="D50" t="str">
            <v>EA</v>
          </cell>
          <cell r="G50">
            <v>6050</v>
          </cell>
          <cell r="H50">
            <v>1086</v>
          </cell>
          <cell r="M50">
            <v>6050</v>
          </cell>
        </row>
        <row r="51">
          <cell r="A51" t="str">
            <v>램    프MH 175W</v>
          </cell>
          <cell r="B51" t="str">
            <v>램    프</v>
          </cell>
          <cell r="C51" t="str">
            <v>MH 175W</v>
          </cell>
          <cell r="D51" t="str">
            <v>EA</v>
          </cell>
          <cell r="E51">
            <v>18000</v>
          </cell>
          <cell r="F51">
            <v>999</v>
          </cell>
          <cell r="G51">
            <v>26000</v>
          </cell>
          <cell r="H51">
            <v>1087</v>
          </cell>
          <cell r="M51">
            <v>18000</v>
          </cell>
        </row>
        <row r="52">
          <cell r="A52" t="str">
            <v>램    프NH 250W</v>
          </cell>
          <cell r="B52" t="str">
            <v>램    프</v>
          </cell>
          <cell r="C52" t="str">
            <v>NH 250W</v>
          </cell>
          <cell r="D52" t="str">
            <v>EA</v>
          </cell>
          <cell r="E52">
            <v>19000</v>
          </cell>
          <cell r="F52">
            <v>999</v>
          </cell>
          <cell r="G52">
            <v>23000</v>
          </cell>
          <cell r="H52">
            <v>1087</v>
          </cell>
          <cell r="M52">
            <v>19000</v>
          </cell>
        </row>
        <row r="53">
          <cell r="A53" t="str">
            <v>램    프NH 400W</v>
          </cell>
          <cell r="B53" t="str">
            <v>램    프</v>
          </cell>
          <cell r="C53" t="str">
            <v>NH 400W</v>
          </cell>
          <cell r="D53" t="str">
            <v>EA</v>
          </cell>
          <cell r="E53">
            <v>22500</v>
          </cell>
          <cell r="F53">
            <v>999</v>
          </cell>
          <cell r="G53">
            <v>25500</v>
          </cell>
          <cell r="H53">
            <v>1087</v>
          </cell>
          <cell r="M53">
            <v>22500</v>
          </cell>
        </row>
        <row r="54">
          <cell r="A54" t="str">
            <v>안 정 기MH 175W</v>
          </cell>
          <cell r="B54" t="str">
            <v>안 정 기</v>
          </cell>
          <cell r="C54" t="str">
            <v>MH 175W</v>
          </cell>
          <cell r="D54" t="str">
            <v>EA</v>
          </cell>
          <cell r="E54">
            <v>17000</v>
          </cell>
          <cell r="F54">
            <v>999</v>
          </cell>
          <cell r="G54">
            <v>19500</v>
          </cell>
          <cell r="H54">
            <v>1091</v>
          </cell>
          <cell r="M54">
            <v>17000</v>
          </cell>
        </row>
        <row r="55">
          <cell r="A55" t="str">
            <v>안 정 기NH 250W</v>
          </cell>
          <cell r="B55" t="str">
            <v>안 정 기</v>
          </cell>
          <cell r="C55" t="str">
            <v>NH 250W</v>
          </cell>
          <cell r="D55" t="str">
            <v>EA</v>
          </cell>
          <cell r="E55">
            <v>22000</v>
          </cell>
          <cell r="F55">
            <v>999</v>
          </cell>
          <cell r="G55">
            <v>33000</v>
          </cell>
          <cell r="H55">
            <v>1090</v>
          </cell>
          <cell r="M55">
            <v>22000</v>
          </cell>
        </row>
        <row r="56">
          <cell r="A56" t="str">
            <v>안 정 기NH 400W</v>
          </cell>
          <cell r="B56" t="str">
            <v>안 정 기</v>
          </cell>
          <cell r="C56" t="str">
            <v>NH 400W</v>
          </cell>
          <cell r="D56" t="str">
            <v>EA</v>
          </cell>
          <cell r="E56">
            <v>29000</v>
          </cell>
          <cell r="F56">
            <v>999</v>
          </cell>
          <cell r="G56">
            <v>37700</v>
          </cell>
          <cell r="H56">
            <v>1090</v>
          </cell>
          <cell r="M56">
            <v>29000</v>
          </cell>
        </row>
        <row r="57">
          <cell r="A57" t="str">
            <v>BOX4각 54mm</v>
          </cell>
          <cell r="B57" t="str">
            <v>BOX</v>
          </cell>
          <cell r="C57" t="str">
            <v>4각 54mm</v>
          </cell>
          <cell r="D57" t="str">
            <v>EA</v>
          </cell>
          <cell r="E57">
            <v>832</v>
          </cell>
          <cell r="F57">
            <v>910</v>
          </cell>
          <cell r="M57">
            <v>832</v>
          </cell>
        </row>
        <row r="58">
          <cell r="A58" t="str">
            <v>컬럼 스피커옥외 20W</v>
          </cell>
          <cell r="B58" t="str">
            <v>컬럼 스피커</v>
          </cell>
          <cell r="C58" t="str">
            <v>옥외 20W</v>
          </cell>
          <cell r="D58" t="str">
            <v>EA</v>
          </cell>
          <cell r="E58">
            <v>38000</v>
          </cell>
          <cell r="F58">
            <v>1028</v>
          </cell>
          <cell r="G58">
            <v>83000</v>
          </cell>
          <cell r="H58">
            <v>1128</v>
          </cell>
          <cell r="M58">
            <v>38000</v>
          </cell>
        </row>
        <row r="59">
          <cell r="A59" t="str">
            <v>접 지 봉Φ16*1800</v>
          </cell>
          <cell r="B59" t="str">
            <v>접 지 봉</v>
          </cell>
          <cell r="C59" t="str">
            <v>Φ16*1800</v>
          </cell>
          <cell r="D59" t="str">
            <v>EA</v>
          </cell>
          <cell r="E59">
            <v>4900</v>
          </cell>
          <cell r="F59">
            <v>987</v>
          </cell>
          <cell r="G59">
            <v>4900</v>
          </cell>
          <cell r="H59">
            <v>1072</v>
          </cell>
          <cell r="M59">
            <v>4900</v>
          </cell>
        </row>
        <row r="60">
          <cell r="A60" t="str">
            <v>접 지 봉Φ14*1000L</v>
          </cell>
          <cell r="B60" t="str">
            <v>접 지 봉</v>
          </cell>
          <cell r="C60" t="str">
            <v>Φ14*1000L</v>
          </cell>
          <cell r="D60" t="str">
            <v>EA</v>
          </cell>
          <cell r="E60">
            <v>3000</v>
          </cell>
          <cell r="F60">
            <v>987</v>
          </cell>
          <cell r="G60">
            <v>3000</v>
          </cell>
          <cell r="H60">
            <v>1072</v>
          </cell>
          <cell r="M60">
            <v>3000</v>
          </cell>
        </row>
        <row r="61">
          <cell r="A61" t="str">
            <v>접지클램프100-100</v>
          </cell>
          <cell r="B61" t="str">
            <v>접지클램프</v>
          </cell>
          <cell r="C61" t="str">
            <v>100-100</v>
          </cell>
          <cell r="D61" t="str">
            <v>EA</v>
          </cell>
          <cell r="E61">
            <v>2000</v>
          </cell>
          <cell r="F61">
            <v>987</v>
          </cell>
          <cell r="M61">
            <v>2000</v>
          </cell>
        </row>
        <row r="62">
          <cell r="A62" t="str">
            <v>접지클램프38-38</v>
          </cell>
          <cell r="B62" t="str">
            <v>접지클램프</v>
          </cell>
          <cell r="C62" t="str">
            <v>38-38</v>
          </cell>
          <cell r="D62" t="str">
            <v>EA</v>
          </cell>
          <cell r="E62">
            <v>1200</v>
          </cell>
          <cell r="F62">
            <v>987</v>
          </cell>
          <cell r="M62">
            <v>1200</v>
          </cell>
        </row>
        <row r="63">
          <cell r="A63" t="str">
            <v>시험단자함6CCT(590*330*150)</v>
          </cell>
          <cell r="B63" t="str">
            <v>시험단자함</v>
          </cell>
          <cell r="C63" t="str">
            <v>6CCT(590*330*150)</v>
          </cell>
          <cell r="D63" t="str">
            <v>면</v>
          </cell>
          <cell r="E63">
            <v>72000</v>
          </cell>
          <cell r="F63">
            <v>987</v>
          </cell>
          <cell r="M63">
            <v>72000</v>
          </cell>
        </row>
        <row r="64">
          <cell r="A64" t="str">
            <v>각 암 타 이40*40*6t-1370</v>
          </cell>
          <cell r="B64" t="str">
            <v>각 암 타 이</v>
          </cell>
          <cell r="C64" t="str">
            <v>40*40*6t-1370</v>
          </cell>
          <cell r="D64" t="str">
            <v>EA</v>
          </cell>
          <cell r="E64">
            <v>6400</v>
          </cell>
          <cell r="F64">
            <v>1010</v>
          </cell>
          <cell r="G64">
            <v>6950</v>
          </cell>
          <cell r="H64">
            <v>1098</v>
          </cell>
          <cell r="M64">
            <v>6400</v>
          </cell>
        </row>
        <row r="65">
          <cell r="A65" t="str">
            <v>각암타이밴드2방2호</v>
          </cell>
          <cell r="B65" t="str">
            <v>각암타이밴드</v>
          </cell>
          <cell r="C65" t="str">
            <v>2방2호</v>
          </cell>
          <cell r="D65" t="str">
            <v>EA</v>
          </cell>
          <cell r="E65">
            <v>3040</v>
          </cell>
          <cell r="F65">
            <v>1010</v>
          </cell>
          <cell r="G65">
            <v>3130</v>
          </cell>
          <cell r="H65">
            <v>1098</v>
          </cell>
          <cell r="M65">
            <v>3040</v>
          </cell>
        </row>
        <row r="66">
          <cell r="A66" t="str">
            <v>배전용 완금90*90*7t-1800</v>
          </cell>
          <cell r="B66" t="str">
            <v>배전용 완금</v>
          </cell>
          <cell r="C66" t="str">
            <v>90*90*7t-1800</v>
          </cell>
          <cell r="D66" t="str">
            <v>EA</v>
          </cell>
          <cell r="E66">
            <v>22050</v>
          </cell>
          <cell r="F66">
            <v>1010</v>
          </cell>
          <cell r="G66">
            <v>22680</v>
          </cell>
          <cell r="H66">
            <v>1098</v>
          </cell>
          <cell r="M66">
            <v>22050</v>
          </cell>
        </row>
        <row r="67">
          <cell r="A67" t="str">
            <v>필 림 밴 드-</v>
          </cell>
          <cell r="B67" t="str">
            <v>필 림 밴 드</v>
          </cell>
          <cell r="C67" t="str">
            <v>-</v>
          </cell>
          <cell r="D67" t="str">
            <v>EA</v>
          </cell>
          <cell r="I67">
            <v>1000</v>
          </cell>
          <cell r="J67" t="str">
            <v>종로기획</v>
          </cell>
          <cell r="M67">
            <v>1000</v>
          </cell>
        </row>
        <row r="68">
          <cell r="A68" t="str">
            <v>통합취부밴드-</v>
          </cell>
          <cell r="B68" t="str">
            <v>통합취부밴드</v>
          </cell>
          <cell r="C68" t="str">
            <v>-</v>
          </cell>
          <cell r="D68" t="str">
            <v>EA</v>
          </cell>
          <cell r="E68">
            <v>1000</v>
          </cell>
          <cell r="F68">
            <v>1012</v>
          </cell>
          <cell r="G68">
            <v>1250</v>
          </cell>
          <cell r="H68">
            <v>1098</v>
          </cell>
          <cell r="M68">
            <v>1000</v>
          </cell>
        </row>
        <row r="69">
          <cell r="A69" t="str">
            <v>케이블 걸이쇠-</v>
          </cell>
          <cell r="B69" t="str">
            <v>케이블 걸이쇠</v>
          </cell>
          <cell r="C69" t="str">
            <v>-</v>
          </cell>
          <cell r="D69" t="str">
            <v>조</v>
          </cell>
          <cell r="G69">
            <v>2000</v>
          </cell>
          <cell r="H69">
            <v>1098</v>
          </cell>
          <cell r="M69">
            <v>2000</v>
          </cell>
        </row>
        <row r="70">
          <cell r="A70" t="str">
            <v>케이블 받침대70*40*5t-550</v>
          </cell>
          <cell r="B70" t="str">
            <v>케이블 받침대</v>
          </cell>
          <cell r="C70" t="str">
            <v>70*40*5t-550</v>
          </cell>
          <cell r="D70" t="str">
            <v>EA</v>
          </cell>
          <cell r="G70">
            <v>6400</v>
          </cell>
          <cell r="H70">
            <v>1098</v>
          </cell>
          <cell r="M70">
            <v>6400</v>
          </cell>
        </row>
        <row r="71">
          <cell r="A71" t="str">
            <v>케이블 받침대70*40*5t-1150</v>
          </cell>
          <cell r="B71" t="str">
            <v>케이블 받침대</v>
          </cell>
          <cell r="C71" t="str">
            <v>70*40*5t-1150</v>
          </cell>
          <cell r="D71" t="str">
            <v>EA</v>
          </cell>
          <cell r="G71">
            <v>12200</v>
          </cell>
          <cell r="H71">
            <v>1098</v>
          </cell>
          <cell r="M71">
            <v>12200</v>
          </cell>
        </row>
        <row r="72">
          <cell r="A72" t="str">
            <v>안 전 봉STS Φ60</v>
          </cell>
          <cell r="B72" t="str">
            <v>안 전 봉</v>
          </cell>
          <cell r="C72" t="str">
            <v>STS Φ60</v>
          </cell>
          <cell r="D72" t="str">
            <v>개소</v>
          </cell>
          <cell r="E72">
            <v>8400</v>
          </cell>
          <cell r="F72">
            <v>78</v>
          </cell>
          <cell r="M72">
            <v>8400</v>
          </cell>
        </row>
        <row r="73">
          <cell r="A73" t="str">
            <v>워 샤 캡104C</v>
          </cell>
          <cell r="B73" t="str">
            <v>워 샤 캡</v>
          </cell>
          <cell r="C73" t="str">
            <v>104C</v>
          </cell>
          <cell r="D73" t="str">
            <v>EA</v>
          </cell>
          <cell r="E73">
            <v>34776</v>
          </cell>
          <cell r="F73">
            <v>914</v>
          </cell>
          <cell r="M73">
            <v>34776</v>
          </cell>
        </row>
        <row r="74">
          <cell r="A74" t="str">
            <v>공원등 관제시스템-</v>
          </cell>
          <cell r="B74" t="str">
            <v>공원등 관제시스템</v>
          </cell>
          <cell r="C74" t="str">
            <v>-</v>
          </cell>
          <cell r="D74" t="str">
            <v>식</v>
          </cell>
          <cell r="I74">
            <v>34000000</v>
          </cell>
          <cell r="J74" t="str">
            <v>하나</v>
          </cell>
          <cell r="K74">
            <v>30000000</v>
          </cell>
          <cell r="L74" t="str">
            <v>일월</v>
          </cell>
          <cell r="M74">
            <v>30000000</v>
          </cell>
        </row>
        <row r="75">
          <cell r="A75" t="str">
            <v>분 전 반580*360*1030(자동)</v>
          </cell>
          <cell r="B75" t="str">
            <v>분 전 반</v>
          </cell>
          <cell r="C75" t="str">
            <v>580*360*1030(자동)</v>
          </cell>
          <cell r="D75" t="str">
            <v>면</v>
          </cell>
          <cell r="I75">
            <v>3700000</v>
          </cell>
          <cell r="J75" t="str">
            <v>하나</v>
          </cell>
          <cell r="K75">
            <v>3500000</v>
          </cell>
          <cell r="L75" t="str">
            <v>일월</v>
          </cell>
          <cell r="M75">
            <v>3500000</v>
          </cell>
        </row>
        <row r="76">
          <cell r="A76" t="str">
            <v>분 전 반580*360*1030(무선)</v>
          </cell>
          <cell r="B76" t="str">
            <v>분 전 반</v>
          </cell>
          <cell r="C76" t="str">
            <v>580*360*1030(무선)</v>
          </cell>
          <cell r="D76" t="str">
            <v>면</v>
          </cell>
          <cell r="I76">
            <v>4900000</v>
          </cell>
          <cell r="J76" t="str">
            <v>하나</v>
          </cell>
          <cell r="K76">
            <v>4700000</v>
          </cell>
          <cell r="L76" t="str">
            <v>일월</v>
          </cell>
          <cell r="M76">
            <v>4700000</v>
          </cell>
        </row>
        <row r="77">
          <cell r="A77" t="str">
            <v>저압반 LV-1800*2000*2550</v>
          </cell>
          <cell r="B77" t="str">
            <v>저압반 LV-1</v>
          </cell>
          <cell r="C77" t="str">
            <v>800*2000*2550</v>
          </cell>
          <cell r="D77" t="str">
            <v>면</v>
          </cell>
          <cell r="I77">
            <v>6618549</v>
          </cell>
          <cell r="J77" t="str">
            <v>베스텍</v>
          </cell>
          <cell r="K77">
            <v>6813332</v>
          </cell>
          <cell r="L77" t="str">
            <v>일신</v>
          </cell>
          <cell r="M77">
            <v>6618549</v>
          </cell>
        </row>
        <row r="78">
          <cell r="A78" t="str">
            <v>저압반 LV-2800*2000*2550</v>
          </cell>
          <cell r="B78" t="str">
            <v>저압반 LV-2</v>
          </cell>
          <cell r="C78" t="str">
            <v>800*2000*2550</v>
          </cell>
          <cell r="D78" t="str">
            <v>면</v>
          </cell>
          <cell r="I78">
            <v>7336765</v>
          </cell>
          <cell r="J78" t="str">
            <v>베스텍</v>
          </cell>
          <cell r="K78">
            <v>7569180</v>
          </cell>
          <cell r="L78" t="str">
            <v>일신</v>
          </cell>
          <cell r="M78">
            <v>7336765</v>
          </cell>
        </row>
        <row r="79">
          <cell r="A79" t="str">
            <v>저압반 LV-M800*2000*2550</v>
          </cell>
          <cell r="B79" t="str">
            <v>저압반 LV-M</v>
          </cell>
          <cell r="C79" t="str">
            <v>800*2000*2550</v>
          </cell>
          <cell r="D79" t="str">
            <v>면</v>
          </cell>
          <cell r="I79">
            <v>21566299</v>
          </cell>
          <cell r="J79" t="str">
            <v>베스텍</v>
          </cell>
          <cell r="K79">
            <v>22473110</v>
          </cell>
          <cell r="L79" t="str">
            <v>일신</v>
          </cell>
          <cell r="M79">
            <v>21566299</v>
          </cell>
        </row>
        <row r="80">
          <cell r="A80" t="str">
            <v>저압반 DC-S800*2000*2350</v>
          </cell>
          <cell r="B80" t="str">
            <v>저압반 DC-S</v>
          </cell>
          <cell r="C80" t="str">
            <v>800*2000*2350</v>
          </cell>
          <cell r="D80" t="str">
            <v>면</v>
          </cell>
          <cell r="I80">
            <v>8082688</v>
          </cell>
          <cell r="J80" t="str">
            <v>베스텍</v>
          </cell>
          <cell r="K80">
            <v>8394607</v>
          </cell>
          <cell r="L80" t="str">
            <v>일신</v>
          </cell>
          <cell r="M80">
            <v>8082688</v>
          </cell>
        </row>
        <row r="81">
          <cell r="A81" t="str">
            <v>주 장 치20회로</v>
          </cell>
          <cell r="B81" t="str">
            <v>주 장 치</v>
          </cell>
          <cell r="C81" t="str">
            <v>20회로</v>
          </cell>
          <cell r="D81" t="str">
            <v>SET</v>
          </cell>
          <cell r="I81">
            <v>8722400</v>
          </cell>
          <cell r="J81" t="str">
            <v>오성</v>
          </cell>
          <cell r="M81">
            <v>8722400</v>
          </cell>
        </row>
        <row r="82">
          <cell r="A82" t="str">
            <v>특고반 HV-11400*2500*2550</v>
          </cell>
          <cell r="B82" t="str">
            <v>특고반 HV-1</v>
          </cell>
          <cell r="C82" t="str">
            <v>1400*2500*2550</v>
          </cell>
          <cell r="D82" t="str">
            <v>면</v>
          </cell>
          <cell r="I82">
            <v>8647194</v>
          </cell>
          <cell r="J82" t="str">
            <v>베스텍</v>
          </cell>
          <cell r="K82">
            <v>8987736</v>
          </cell>
          <cell r="L82" t="str">
            <v>일신</v>
          </cell>
          <cell r="M82">
            <v>8647194</v>
          </cell>
        </row>
        <row r="83">
          <cell r="A83" t="str">
            <v>특고반 HV-21400*2500*2550</v>
          </cell>
          <cell r="B83" t="str">
            <v>특고반 HV-2</v>
          </cell>
          <cell r="C83" t="str">
            <v>1400*2500*2550</v>
          </cell>
          <cell r="D83" t="str">
            <v>면</v>
          </cell>
          <cell r="I83">
            <v>9798805</v>
          </cell>
          <cell r="J83" t="str">
            <v>베스텍</v>
          </cell>
          <cell r="K83">
            <v>10173596</v>
          </cell>
          <cell r="L83" t="str">
            <v>일신</v>
          </cell>
          <cell r="M83">
            <v>9798805</v>
          </cell>
        </row>
        <row r="84">
          <cell r="A84" t="str">
            <v>특고반 HV-31400*2500*2550</v>
          </cell>
          <cell r="B84" t="str">
            <v>특고반 HV-3</v>
          </cell>
          <cell r="C84" t="str">
            <v>1400*2500*2550</v>
          </cell>
          <cell r="D84" t="str">
            <v>면</v>
          </cell>
          <cell r="I84">
            <v>7199279</v>
          </cell>
          <cell r="J84" t="str">
            <v>베스텍</v>
          </cell>
          <cell r="K84">
            <v>7461737</v>
          </cell>
          <cell r="L84" t="str">
            <v>일신</v>
          </cell>
          <cell r="M84">
            <v>7199279</v>
          </cell>
        </row>
        <row r="85">
          <cell r="A85" t="str">
            <v>특고반 HV-41400*2500*2550</v>
          </cell>
          <cell r="B85" t="str">
            <v>특고반 HV-4</v>
          </cell>
          <cell r="C85" t="str">
            <v>1400*2500*2550</v>
          </cell>
          <cell r="D85" t="str">
            <v>면</v>
          </cell>
          <cell r="I85">
            <v>24177248</v>
          </cell>
          <cell r="J85" t="str">
            <v>베스텍</v>
          </cell>
          <cell r="K85">
            <v>25175138</v>
          </cell>
          <cell r="L85" t="str">
            <v>일신</v>
          </cell>
          <cell r="M85">
            <v>24177248</v>
          </cell>
        </row>
        <row r="86">
          <cell r="A86" t="str">
            <v>특고반 HV-51400*2500*2550</v>
          </cell>
          <cell r="B86" t="str">
            <v>특고반 HV-5</v>
          </cell>
          <cell r="C86" t="str">
            <v>1400*2500*2550</v>
          </cell>
          <cell r="D86" t="str">
            <v>면</v>
          </cell>
          <cell r="I86">
            <v>24177248</v>
          </cell>
          <cell r="J86" t="str">
            <v>베스텍</v>
          </cell>
          <cell r="K86">
            <v>25175138</v>
          </cell>
          <cell r="L86" t="str">
            <v>일신</v>
          </cell>
          <cell r="M86">
            <v>24177248</v>
          </cell>
        </row>
        <row r="87">
          <cell r="A87" t="str">
            <v>특고변압기반 HV-TR12200*2500*2550(400KVA)</v>
          </cell>
          <cell r="B87" t="str">
            <v>특고변압기반 HV-TR1</v>
          </cell>
          <cell r="C87" t="str">
            <v>2200*2500*2550(400KVA)</v>
          </cell>
          <cell r="D87" t="str">
            <v>면</v>
          </cell>
          <cell r="I87">
            <v>30377630</v>
          </cell>
          <cell r="J87" t="str">
            <v>베스텍</v>
          </cell>
          <cell r="K87">
            <v>32112513</v>
          </cell>
          <cell r="L87" t="str">
            <v>일신</v>
          </cell>
          <cell r="M87">
            <v>30377630</v>
          </cell>
        </row>
        <row r="88">
          <cell r="A88" t="str">
            <v>특고변압기반 HV-TR22200*2500*2550(400KVA)</v>
          </cell>
          <cell r="B88" t="str">
            <v>특고변압기반 HV-TR2</v>
          </cell>
          <cell r="C88" t="str">
            <v>2200*2500*2550(400KVA)</v>
          </cell>
          <cell r="D88" t="str">
            <v>면</v>
          </cell>
          <cell r="I88">
            <v>30377630</v>
          </cell>
          <cell r="J88" t="str">
            <v>베스텍</v>
          </cell>
          <cell r="K88">
            <v>32112513</v>
          </cell>
          <cell r="L88" t="str">
            <v>일신</v>
          </cell>
          <cell r="M88">
            <v>30377630</v>
          </cell>
        </row>
        <row r="89">
          <cell r="A89" t="str">
            <v>CONTROL PANEL조명타워</v>
          </cell>
          <cell r="B89" t="str">
            <v>CONTROL PANEL</v>
          </cell>
          <cell r="C89" t="str">
            <v>조명타워</v>
          </cell>
          <cell r="D89" t="str">
            <v>면</v>
          </cell>
          <cell r="I89">
            <v>3800000</v>
          </cell>
          <cell r="J89" t="str">
            <v>천일</v>
          </cell>
          <cell r="M89">
            <v>3800000</v>
          </cell>
        </row>
        <row r="90">
          <cell r="A90" t="str">
            <v>핸 드 홀900*900*750</v>
          </cell>
          <cell r="B90" t="str">
            <v>핸 드 홀</v>
          </cell>
          <cell r="C90" t="str">
            <v>900*900*750</v>
          </cell>
          <cell r="D90" t="str">
            <v>개소</v>
          </cell>
          <cell r="E90">
            <v>130000</v>
          </cell>
          <cell r="F90">
            <v>185</v>
          </cell>
          <cell r="G90">
            <v>140000</v>
          </cell>
          <cell r="H90">
            <v>205</v>
          </cell>
          <cell r="M90">
            <v>130000</v>
          </cell>
        </row>
        <row r="91">
          <cell r="A91" t="str">
            <v>맨      홀1500*1500*1350</v>
          </cell>
          <cell r="B91" t="str">
            <v>맨      홀</v>
          </cell>
          <cell r="C91" t="str">
            <v>1500*1500*1350</v>
          </cell>
          <cell r="D91" t="str">
            <v>개소</v>
          </cell>
          <cell r="E91">
            <v>295000</v>
          </cell>
          <cell r="F91">
            <v>185</v>
          </cell>
          <cell r="G91">
            <v>300000</v>
          </cell>
          <cell r="H91">
            <v>205</v>
          </cell>
          <cell r="M91">
            <v>295000</v>
          </cell>
        </row>
        <row r="92">
          <cell r="A92" t="str">
            <v>핸드홀뚜껑900*900*50</v>
          </cell>
          <cell r="B92" t="str">
            <v>핸드홀뚜껑</v>
          </cell>
          <cell r="C92" t="str">
            <v>900*900*50</v>
          </cell>
          <cell r="D92" t="str">
            <v>개소</v>
          </cell>
          <cell r="E92">
            <v>300000</v>
          </cell>
          <cell r="F92">
            <v>190</v>
          </cell>
          <cell r="G92">
            <v>300000</v>
          </cell>
          <cell r="H92">
            <v>205</v>
          </cell>
          <cell r="M92">
            <v>300000</v>
          </cell>
        </row>
        <row r="93">
          <cell r="A93" t="str">
            <v>맨홀뚜껑1500*1500*50</v>
          </cell>
          <cell r="B93" t="str">
            <v>맨홀뚜껑</v>
          </cell>
          <cell r="C93" t="str">
            <v>1500*1500*50</v>
          </cell>
          <cell r="D93" t="str">
            <v>개소</v>
          </cell>
          <cell r="E93">
            <v>460000</v>
          </cell>
          <cell r="F93">
            <v>190</v>
          </cell>
          <cell r="G93">
            <v>460000</v>
          </cell>
          <cell r="H93">
            <v>205</v>
          </cell>
          <cell r="M93">
            <v>460000</v>
          </cell>
        </row>
        <row r="94">
          <cell r="A94" t="str">
            <v>경고테이프200x250</v>
          </cell>
          <cell r="B94" t="str">
            <v>경고테이프</v>
          </cell>
          <cell r="C94" t="str">
            <v>200x250</v>
          </cell>
          <cell r="D94" t="str">
            <v>M</v>
          </cell>
          <cell r="G94">
            <v>250</v>
          </cell>
          <cell r="H94">
            <v>576</v>
          </cell>
          <cell r="M94">
            <v>250</v>
          </cell>
        </row>
        <row r="95">
          <cell r="A95" t="str">
            <v>레미콘40-180-8</v>
          </cell>
          <cell r="B95" t="str">
            <v>레미콘</v>
          </cell>
          <cell r="C95" t="str">
            <v>40-180-8</v>
          </cell>
          <cell r="D95" t="str">
            <v>㎥</v>
          </cell>
          <cell r="E95">
            <v>47690</v>
          </cell>
          <cell r="F95">
            <v>115</v>
          </cell>
          <cell r="G95">
            <v>44630</v>
          </cell>
          <cell r="H95">
            <v>99</v>
          </cell>
          <cell r="M95">
            <v>44630</v>
          </cell>
        </row>
        <row r="96">
          <cell r="A96" t="str">
            <v>모래</v>
          </cell>
          <cell r="B96" t="str">
            <v>모래</v>
          </cell>
          <cell r="D96" t="str">
            <v>㎥</v>
          </cell>
          <cell r="E96">
            <v>21000</v>
          </cell>
          <cell r="F96">
            <v>110</v>
          </cell>
          <cell r="G96">
            <v>11000</v>
          </cell>
          <cell r="H96">
            <v>99</v>
          </cell>
          <cell r="M96">
            <v>11000</v>
          </cell>
        </row>
        <row r="97">
          <cell r="A97" t="str">
            <v>경유저유황0.05%</v>
          </cell>
          <cell r="B97" t="str">
            <v>경유</v>
          </cell>
          <cell r="C97" t="str">
            <v>저유황0.05%</v>
          </cell>
          <cell r="D97" t="str">
            <v>ℓ</v>
          </cell>
          <cell r="E97">
            <v>1210</v>
          </cell>
          <cell r="F97">
            <v>1239</v>
          </cell>
          <cell r="M97">
            <v>1210</v>
          </cell>
        </row>
        <row r="98">
          <cell r="A98" t="str">
            <v>합판거푸집4회</v>
          </cell>
          <cell r="B98" t="str">
            <v>합판거푸집</v>
          </cell>
          <cell r="C98" t="str">
            <v>4회</v>
          </cell>
          <cell r="D98" t="str">
            <v>㎡</v>
          </cell>
          <cell r="E98">
            <v>6884</v>
          </cell>
          <cell r="F98" t="str">
            <v>부록53</v>
          </cell>
          <cell r="M98">
            <v>6884</v>
          </cell>
        </row>
        <row r="99">
          <cell r="A99" t="str">
            <v>앵커볼트M30 L2000</v>
          </cell>
          <cell r="B99" t="str">
            <v>앵커볼트</v>
          </cell>
          <cell r="C99" t="str">
            <v>M30 L2000</v>
          </cell>
          <cell r="D99" t="str">
            <v>EA</v>
          </cell>
          <cell r="I99">
            <v>37500</v>
          </cell>
          <cell r="J99" t="str">
            <v>천일</v>
          </cell>
          <cell r="M99">
            <v>37500</v>
          </cell>
        </row>
        <row r="100">
          <cell r="A100" t="str">
            <v xml:space="preserve"> 앵커볼트M25 L1000</v>
          </cell>
          <cell r="B100" t="str">
            <v xml:space="preserve"> 앵커볼트</v>
          </cell>
          <cell r="C100" t="str">
            <v>M25 L1000</v>
          </cell>
          <cell r="D100" t="str">
            <v>EA</v>
          </cell>
          <cell r="I100">
            <v>30000</v>
          </cell>
          <cell r="J100" t="str">
            <v>천일</v>
          </cell>
          <cell r="M100">
            <v>30000</v>
          </cell>
        </row>
        <row r="101">
          <cell r="A101" t="str">
            <v xml:space="preserve"> 앵커볼트M25 L500</v>
          </cell>
          <cell r="B101" t="str">
            <v xml:space="preserve"> 앵커볼트</v>
          </cell>
          <cell r="C101" t="str">
            <v>M25 L500</v>
          </cell>
          <cell r="D101" t="str">
            <v>EA</v>
          </cell>
          <cell r="I101">
            <v>26000</v>
          </cell>
          <cell r="J101" t="str">
            <v>천일</v>
          </cell>
          <cell r="M101">
            <v>26000</v>
          </cell>
        </row>
        <row r="102">
          <cell r="A102" t="str">
            <v xml:space="preserve"> 앵커볼트M25 L400</v>
          </cell>
          <cell r="B102" t="str">
            <v xml:space="preserve"> 앵커볼트</v>
          </cell>
          <cell r="C102" t="str">
            <v>M25 L400</v>
          </cell>
          <cell r="D102" t="str">
            <v>EA</v>
          </cell>
          <cell r="I102">
            <v>25000</v>
          </cell>
          <cell r="J102" t="str">
            <v>천일</v>
          </cell>
          <cell r="M102">
            <v>25000</v>
          </cell>
        </row>
        <row r="103">
          <cell r="A103" t="str">
            <v>이형철근D13</v>
          </cell>
          <cell r="B103" t="str">
            <v>이형철근</v>
          </cell>
          <cell r="C103" t="str">
            <v>D13</v>
          </cell>
          <cell r="E103">
            <v>446</v>
          </cell>
          <cell r="F103">
            <v>43</v>
          </cell>
          <cell r="G103">
            <v>451</v>
          </cell>
          <cell r="H103">
            <v>42</v>
          </cell>
          <cell r="M103">
            <v>446</v>
          </cell>
        </row>
        <row r="104">
          <cell r="A104" t="str">
            <v>이형철근D19</v>
          </cell>
          <cell r="B104" t="str">
            <v>이형철근</v>
          </cell>
          <cell r="C104" t="str">
            <v>D19</v>
          </cell>
          <cell r="E104">
            <v>443</v>
          </cell>
          <cell r="F104">
            <v>43</v>
          </cell>
          <cell r="G104">
            <v>443</v>
          </cell>
          <cell r="H104">
            <v>42</v>
          </cell>
          <cell r="M104">
            <v>443</v>
          </cell>
        </row>
        <row r="109">
          <cell r="A109" t="str">
            <v/>
          </cell>
        </row>
        <row r="110">
          <cell r="A110" t="str">
            <v>노 무 비내선전공</v>
          </cell>
          <cell r="B110" t="str">
            <v>노 무 비</v>
          </cell>
          <cell r="C110" t="str">
            <v>내선전공</v>
          </cell>
          <cell r="D110" t="str">
            <v>인</v>
          </cell>
          <cell r="M110">
            <v>81450</v>
          </cell>
        </row>
        <row r="111">
          <cell r="A111" t="str">
            <v>노 무 비저압케이블공</v>
          </cell>
          <cell r="B111" t="str">
            <v>노 무 비</v>
          </cell>
          <cell r="C111" t="str">
            <v>저압케이블공</v>
          </cell>
          <cell r="D111" t="str">
            <v>인</v>
          </cell>
          <cell r="M111">
            <v>98042</v>
          </cell>
        </row>
        <row r="112">
          <cell r="A112" t="str">
            <v>노 무 비특고압케이블공</v>
          </cell>
          <cell r="B112" t="str">
            <v>노 무 비</v>
          </cell>
          <cell r="C112" t="str">
            <v>특고압케이블공</v>
          </cell>
          <cell r="D112" t="str">
            <v>인</v>
          </cell>
          <cell r="M112">
            <v>146779</v>
          </cell>
        </row>
        <row r="113">
          <cell r="A113" t="str">
            <v>노 무 비보통인부</v>
          </cell>
          <cell r="B113" t="str">
            <v>노 무 비</v>
          </cell>
          <cell r="C113" t="str">
            <v>보통인부</v>
          </cell>
          <cell r="D113" t="str">
            <v>인</v>
          </cell>
          <cell r="M113">
            <v>55252</v>
          </cell>
        </row>
        <row r="114">
          <cell r="A114" t="str">
            <v>노 무 비통신내선공</v>
          </cell>
          <cell r="B114" t="str">
            <v>노 무 비</v>
          </cell>
          <cell r="C114" t="str">
            <v>통신내선공</v>
          </cell>
          <cell r="D114" t="str">
            <v>인</v>
          </cell>
          <cell r="M114">
            <v>84899</v>
          </cell>
        </row>
        <row r="115">
          <cell r="A115" t="str">
            <v>노 무 비통신설비공</v>
          </cell>
          <cell r="B115" t="str">
            <v>노 무 비</v>
          </cell>
          <cell r="C115" t="str">
            <v>통신설비공</v>
          </cell>
          <cell r="D115" t="str">
            <v>인</v>
          </cell>
          <cell r="M115">
            <v>93996</v>
          </cell>
        </row>
        <row r="116">
          <cell r="A116" t="str">
            <v>노 무 비통신관련산업기사</v>
          </cell>
          <cell r="B116" t="str">
            <v>노 무 비</v>
          </cell>
          <cell r="C116" t="str">
            <v>통신관련산업기사</v>
          </cell>
          <cell r="D116" t="str">
            <v>인</v>
          </cell>
          <cell r="M116">
            <v>106556</v>
          </cell>
        </row>
        <row r="117">
          <cell r="A117" t="str">
            <v>노 무 비비계공</v>
          </cell>
          <cell r="B117" t="str">
            <v>노 무 비</v>
          </cell>
          <cell r="C117" t="str">
            <v>비계공</v>
          </cell>
          <cell r="D117" t="str">
            <v>인</v>
          </cell>
          <cell r="M117">
            <v>98529</v>
          </cell>
        </row>
        <row r="118">
          <cell r="A118" t="str">
            <v>노 무 비변전전공</v>
          </cell>
          <cell r="B118" t="str">
            <v>노 무 비</v>
          </cell>
          <cell r="C118" t="str">
            <v>변전전공</v>
          </cell>
          <cell r="D118" t="str">
            <v>인</v>
          </cell>
          <cell r="M118">
            <v>118328</v>
          </cell>
        </row>
        <row r="119">
          <cell r="A119" t="str">
            <v>노 무 비배전전공</v>
          </cell>
          <cell r="B119" t="str">
            <v>노 무 비</v>
          </cell>
          <cell r="C119" t="str">
            <v>배전전공</v>
          </cell>
          <cell r="D119" t="str">
            <v>인</v>
          </cell>
          <cell r="M119">
            <v>172551</v>
          </cell>
        </row>
        <row r="120">
          <cell r="A120" t="str">
            <v>노 무 비콘크리트공</v>
          </cell>
          <cell r="B120" t="str">
            <v>노 무 비</v>
          </cell>
          <cell r="C120" t="str">
            <v>콘크리트공</v>
          </cell>
          <cell r="D120" t="str">
            <v>인</v>
          </cell>
          <cell r="M120">
            <v>89575</v>
          </cell>
        </row>
        <row r="121">
          <cell r="A121" t="str">
            <v>노 무 비건설기계운전사</v>
          </cell>
          <cell r="B121" t="str">
            <v>노 무 비</v>
          </cell>
          <cell r="C121" t="str">
            <v>건설기계운전사</v>
          </cell>
          <cell r="D121" t="str">
            <v>인</v>
          </cell>
          <cell r="M121">
            <v>77953</v>
          </cell>
        </row>
        <row r="122">
          <cell r="A122" t="str">
            <v>노 무 비건설기계운전조수</v>
          </cell>
          <cell r="B122" t="str">
            <v>노 무 비</v>
          </cell>
          <cell r="C122" t="str">
            <v>건설기계운전조수</v>
          </cell>
          <cell r="D122" t="str">
            <v>인</v>
          </cell>
          <cell r="M122">
            <v>52731</v>
          </cell>
        </row>
        <row r="123">
          <cell r="A123" t="str">
            <v>노 무 비건설기계조장</v>
          </cell>
          <cell r="B123" t="str">
            <v>노 무 비</v>
          </cell>
          <cell r="C123" t="str">
            <v>건설기계조장</v>
          </cell>
          <cell r="D123" t="str">
            <v>인</v>
          </cell>
          <cell r="M123">
            <v>79304</v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단"/>
      <sheetName val="CATV"/>
      <sheetName val="설직재-1"/>
      <sheetName val="일위_파일"/>
      <sheetName val="단관데이터"/>
      <sheetName val="이형관데이터"/>
      <sheetName val="일위대가목록"/>
      <sheetName val="내역서"/>
      <sheetName val="I一般比"/>
      <sheetName val="1안"/>
      <sheetName val="갑지"/>
      <sheetName val="집계표"/>
      <sheetName val="Macro1"/>
      <sheetName val="대,유,램"/>
      <sheetName val="일위대가_4층원격_"/>
      <sheetName val="공종단가"/>
      <sheetName val="단가산출"/>
      <sheetName val="내역서2안"/>
      <sheetName val="산출목록표"/>
      <sheetName val="C-직노1"/>
      <sheetName val="D-경비1"/>
      <sheetName val="2F 회의실견적(5_14 일대)"/>
      <sheetName val="단가"/>
      <sheetName val="4.산출근거(추락방지)"/>
      <sheetName val="백암비스타내역"/>
      <sheetName val="단가산출서"/>
      <sheetName val="단가표"/>
      <sheetName val="N賃率-職"/>
      <sheetName val="물가대비표"/>
      <sheetName val="요율"/>
      <sheetName val="노임단가표"/>
      <sheetName val="단가조사서"/>
      <sheetName val="공통단가"/>
      <sheetName val="운반비"/>
      <sheetName val="인건비(VOIC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J直材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옥외 전력간선공사"/>
    </sheetNames>
    <sheetDataSet>
      <sheetData sheetId="0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단가조사"/>
      <sheetName val="저"/>
      <sheetName val="가로등내역서"/>
      <sheetName val="노임단가"/>
      <sheetName val="철거산출근거"/>
      <sheetName val="차액보증"/>
      <sheetName val="Sheet1"/>
      <sheetName val="내역서"/>
      <sheetName val="통일일위1"/>
      <sheetName val="내역서 (1차)"/>
      <sheetName val="내역서(삼호)"/>
      <sheetName val="Sheet5"/>
      <sheetName val="일위대가"/>
      <sheetName val="연결관암거"/>
      <sheetName val="경산"/>
      <sheetName val="Y-WORK"/>
      <sheetName val="MOTOR"/>
      <sheetName val="전선 및 전선관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내역"/>
      <sheetName val="교각토공"/>
      <sheetName val="평가데이터"/>
      <sheetName val="일위대가목차"/>
      <sheetName val="견적서1"/>
      <sheetName val="BOQ(전체)"/>
      <sheetName val="사당"/>
      <sheetName val="골조시행"/>
      <sheetName val="1.수인터널"/>
      <sheetName val="재료단가"/>
      <sheetName val=" 냉각수펌프"/>
      <sheetName val="공조기휀"/>
      <sheetName val="AHU집계"/>
      <sheetName val="Sheet3"/>
      <sheetName val="도급내역서"/>
      <sheetName val="수량산출"/>
      <sheetName val="#REF"/>
      <sheetName val="WEIGHT LIST"/>
      <sheetName val="POL6차-PIPING"/>
      <sheetName val="산#2-1 (2)"/>
      <sheetName val="산#3-1"/>
      <sheetName val="데리네이타현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단가산출(영구)"/>
      <sheetName val="일위대가"/>
      <sheetName val="일위목록(영구)"/>
      <sheetName val="도급공사예산서 "/>
      <sheetName val="도급공사예산서  (세로)"/>
      <sheetName val="단가 산출서"/>
      <sheetName val="산출근거"/>
      <sheetName val="단가 산출서 (2)"/>
      <sheetName val="사급자재예산서(1)"/>
      <sheetName val="사급자재예산서(1)세로"/>
      <sheetName val="사급자재예산서(2)"/>
      <sheetName val="사급자재예산서(2)세로"/>
      <sheetName val="공사원가(진입도로)"/>
      <sheetName val="공사원가(공원등주) "/>
      <sheetName val="공사원가(도급공사)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등급별"/>
      <sheetName val="통리지구"/>
      <sheetName val="적현로"/>
      <sheetName val="디스켁표지"/>
      <sheetName val="Sheet3"/>
      <sheetName val="매매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단가"/>
      <sheetName val="단가조사"/>
    </sheetNames>
    <sheetDataSet>
      <sheetData sheetId="0" refreshError="1">
        <row r="3">
          <cell r="B3">
            <v>70616</v>
          </cell>
        </row>
        <row r="4">
          <cell r="B4">
            <v>67900</v>
          </cell>
        </row>
        <row r="6">
          <cell r="B6">
            <v>67466</v>
          </cell>
        </row>
        <row r="7">
          <cell r="B7">
            <v>55579</v>
          </cell>
        </row>
        <row r="14">
          <cell r="B14">
            <v>34947</v>
          </cell>
        </row>
        <row r="21">
          <cell r="B21">
            <v>65529</v>
          </cell>
        </row>
      </sheetData>
      <sheetData sheetId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내역서"/>
      <sheetName val="판매시설"/>
      <sheetName val="20관리비율"/>
      <sheetName val="N賃率-職"/>
      <sheetName val="J直材4"/>
      <sheetName val="집계표"/>
      <sheetName val="내역을"/>
      <sheetName val="수량집계"/>
      <sheetName val="총괄집계표"/>
      <sheetName val="노임"/>
      <sheetName val="직재"/>
      <sheetName val="수량산출"/>
      <sheetName val="#REF"/>
      <sheetName val="을지"/>
      <sheetName val="일위_파일"/>
      <sheetName val="내역"/>
      <sheetName val="노무비"/>
      <sheetName val="직노"/>
      <sheetName val="재료"/>
      <sheetName val="설치자재"/>
      <sheetName val="금액내역서"/>
      <sheetName val="EQUIPMENT -2"/>
      <sheetName val="실행대비"/>
      <sheetName val="단"/>
      <sheetName val="EACT10"/>
      <sheetName val="교통대책내역"/>
      <sheetName val="원가계산서"/>
      <sheetName val="자재단가비교표"/>
      <sheetName val="SP_B1"/>
      <sheetName val="원가 (2)"/>
      <sheetName val="설직재-1"/>
      <sheetName val="제직재"/>
      <sheetName val="공통가설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우수"/>
      <sheetName val="빗물받이_910_510_410_"/>
      <sheetName val="공비대비"/>
      <sheetName val="본공사"/>
      <sheetName val="4.2유효폭의 계산"/>
      <sheetName val="터파기및재료"/>
      <sheetName val="일반부표"/>
      <sheetName val="★도급내역"/>
      <sheetName val="BID"/>
      <sheetName val="수량산출"/>
      <sheetName val="내역서"/>
      <sheetName val="토공"/>
      <sheetName val="공내역"/>
      <sheetName val="집수정(600-700)"/>
      <sheetName val="입찰"/>
      <sheetName val="현경"/>
      <sheetName val="토목"/>
      <sheetName val="원가계산서"/>
      <sheetName val="#REF"/>
      <sheetName val="JUCKEYK"/>
      <sheetName val="S0"/>
      <sheetName val="Sheet1"/>
      <sheetName val="Sheet2"/>
      <sheetName val="단위수량"/>
      <sheetName val="원형1호맨홀토공수량"/>
      <sheetName val="코드"/>
      <sheetName val="자재단가"/>
      <sheetName val="설계"/>
      <sheetName val="Sheet1 (2)"/>
      <sheetName val="배수공 내역서 적용수량"/>
      <sheetName val="(1)본선수량집계"/>
      <sheetName val="원가계산 (2)"/>
      <sheetName val="내역(중앙)"/>
      <sheetName val="내역(창신)"/>
      <sheetName val="마산월령동골조물량변경"/>
      <sheetName val="대구진천삼성APT"/>
      <sheetName val="단가"/>
      <sheetName val="guard(mac)"/>
      <sheetName val="노임"/>
      <sheetName val="TYPE-A"/>
      <sheetName val="환산"/>
      <sheetName val="전신환매도율"/>
      <sheetName val="형틀공사"/>
      <sheetName val="실행철강하도"/>
      <sheetName val="JUCK"/>
      <sheetName val="노무비"/>
      <sheetName val="갑지(추정)"/>
      <sheetName val="금액"/>
      <sheetName val="목차임시"/>
      <sheetName val="견적대비"/>
      <sheetName val="감시제어"/>
      <sheetName val="CT"/>
      <sheetName val="복구경비"/>
      <sheetName val="DATA"/>
      <sheetName val="인건비"/>
      <sheetName val="부대내역"/>
      <sheetName val="일위대가"/>
      <sheetName val="DATE"/>
      <sheetName val="터널조도"/>
      <sheetName val="내역"/>
      <sheetName val="투찰"/>
      <sheetName val="정보"/>
      <sheetName val="백호우계수"/>
      <sheetName val="식재인부"/>
      <sheetName val="도근좌표"/>
      <sheetName val="자재집게표 "/>
      <sheetName val="철근량 검토"/>
      <sheetName val="슬래브(PF)(하류)"/>
      <sheetName val="콘_재료분리(1)"/>
      <sheetName val="ELEV SPEC(Ia,Ir)"/>
      <sheetName val="유효폭의 계산"/>
      <sheetName val="도로포장면적산출(1)"/>
      <sheetName val="단가조사"/>
      <sheetName val="효명0010"/>
      <sheetName val="시점교대"/>
      <sheetName val="중기 부표"/>
      <sheetName val="토목공사"/>
      <sheetName val="Sheet6"/>
      <sheetName val="이름정의"/>
      <sheetName val="시중노임"/>
      <sheetName val="자재운반단가일람표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단위단가"/>
      <sheetName val="교대(A1)"/>
      <sheetName val="수리결과"/>
      <sheetName val="2.대외공문"/>
      <sheetName val="자재비"/>
      <sheetName val="STORAGE"/>
      <sheetName val="N賃率-職"/>
      <sheetName val="공통가설"/>
      <sheetName val="전산output"/>
      <sheetName val="자재집계표"/>
      <sheetName val="교각1"/>
      <sheetName val="가공비"/>
      <sheetName val="노임단가"/>
      <sheetName val="이토변실"/>
      <sheetName val="단면설계"/>
      <sheetName val="안정검토"/>
      <sheetName val="토사(PE)"/>
      <sheetName val="원가계산"/>
      <sheetName val="자재(원원+원대)"/>
      <sheetName val="단가비교표"/>
      <sheetName val="TOWER 10TON"/>
      <sheetName val="Baby일위대가"/>
      <sheetName val="시중노임단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하수급견적대비"/>
      <sheetName val="gyun"/>
      <sheetName val="데리네이타현황"/>
      <sheetName val="유기공정"/>
      <sheetName val="우배수"/>
      <sheetName val="백룡교차로"/>
      <sheetName val="산정교차로"/>
      <sheetName val="신영교차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접지1종"/>
      <sheetName val="접지3종"/>
      <sheetName val="개폐기신설"/>
      <sheetName val="맨홀신설"/>
      <sheetName val="백열신설"/>
      <sheetName val="백열신설 (2)"/>
      <sheetName val="분전함신설"/>
      <sheetName val="빗물받이(910-510-410)"/>
      <sheetName val="22신설수량"/>
      <sheetName val="인건비 "/>
      <sheetName val="Baby일위대가"/>
      <sheetName val="공사개요"/>
      <sheetName val="Sheet6"/>
      <sheetName val="수량산출"/>
      <sheetName val="일반부표"/>
      <sheetName val="단가조사"/>
      <sheetName val="을지"/>
      <sheetName val="설비단가표"/>
      <sheetName val="설계명세서"/>
      <sheetName val="자재단가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내역"/>
      <sheetName val="정부노임단가"/>
      <sheetName val="서울대규장각(가시설흙막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GridLines="0" showZeros="0" tabSelected="1" view="pageBreakPreview" zoomScaleSheetLayoutView="100" workbookViewId="0">
      <selection activeCell="D22" sqref="D22"/>
    </sheetView>
  </sheetViews>
  <sheetFormatPr defaultRowHeight="14.25" x14ac:dyDescent="0.15"/>
  <cols>
    <col min="1" max="1" width="6" style="57" customWidth="1"/>
    <col min="2" max="2" width="5.77734375" style="57" customWidth="1"/>
    <col min="3" max="3" width="19.77734375" style="57" customWidth="1"/>
    <col min="4" max="4" width="29.77734375" style="57" customWidth="1"/>
    <col min="5" max="5" width="27.5546875" style="57" customWidth="1"/>
    <col min="6" max="6" width="4.77734375" style="57" customWidth="1"/>
    <col min="7" max="7" width="9.33203125" style="57" bestFit="1" customWidth="1"/>
    <col min="8" max="8" width="11.33203125" style="57" customWidth="1"/>
    <col min="9" max="9" width="8.88671875" style="57"/>
    <col min="10" max="10" width="12.21875" style="57" bestFit="1" customWidth="1"/>
    <col min="11" max="11" width="12.77734375" style="57" customWidth="1"/>
    <col min="12" max="12" width="12.21875" style="57" customWidth="1"/>
    <col min="13" max="13" width="11.21875" style="57" bestFit="1" customWidth="1"/>
    <col min="14" max="14" width="9.33203125" style="57" bestFit="1" customWidth="1"/>
    <col min="15" max="256" width="8.88671875" style="57"/>
    <col min="257" max="257" width="6" style="57" customWidth="1"/>
    <col min="258" max="258" width="5.77734375" style="57" customWidth="1"/>
    <col min="259" max="259" width="19.77734375" style="57" customWidth="1"/>
    <col min="260" max="260" width="29.77734375" style="57" customWidth="1"/>
    <col min="261" max="261" width="27.5546875" style="57" customWidth="1"/>
    <col min="262" max="262" width="4.77734375" style="57" customWidth="1"/>
    <col min="263" max="263" width="9.33203125" style="57" bestFit="1" customWidth="1"/>
    <col min="264" max="264" width="11.33203125" style="57" customWidth="1"/>
    <col min="265" max="266" width="8.88671875" style="57"/>
    <col min="267" max="268" width="9.33203125" style="57" bestFit="1" customWidth="1"/>
    <col min="269" max="512" width="8.88671875" style="57"/>
    <col min="513" max="513" width="6" style="57" customWidth="1"/>
    <col min="514" max="514" width="5.77734375" style="57" customWidth="1"/>
    <col min="515" max="515" width="19.77734375" style="57" customWidth="1"/>
    <col min="516" max="516" width="29.77734375" style="57" customWidth="1"/>
    <col min="517" max="517" width="27.5546875" style="57" customWidth="1"/>
    <col min="518" max="518" width="4.77734375" style="57" customWidth="1"/>
    <col min="519" max="519" width="9.33203125" style="57" bestFit="1" customWidth="1"/>
    <col min="520" max="520" width="11.33203125" style="57" customWidth="1"/>
    <col min="521" max="522" width="8.88671875" style="57"/>
    <col min="523" max="524" width="9.33203125" style="57" bestFit="1" customWidth="1"/>
    <col min="525" max="768" width="8.88671875" style="57"/>
    <col min="769" max="769" width="6" style="57" customWidth="1"/>
    <col min="770" max="770" width="5.77734375" style="57" customWidth="1"/>
    <col min="771" max="771" width="19.77734375" style="57" customWidth="1"/>
    <col min="772" max="772" width="29.77734375" style="57" customWidth="1"/>
    <col min="773" max="773" width="27.5546875" style="57" customWidth="1"/>
    <col min="774" max="774" width="4.77734375" style="57" customWidth="1"/>
    <col min="775" max="775" width="9.33203125" style="57" bestFit="1" customWidth="1"/>
    <col min="776" max="776" width="11.33203125" style="57" customWidth="1"/>
    <col min="777" max="778" width="8.88671875" style="57"/>
    <col min="779" max="780" width="9.33203125" style="57" bestFit="1" customWidth="1"/>
    <col min="781" max="1024" width="8.88671875" style="57"/>
    <col min="1025" max="1025" width="6" style="57" customWidth="1"/>
    <col min="1026" max="1026" width="5.77734375" style="57" customWidth="1"/>
    <col min="1027" max="1027" width="19.77734375" style="57" customWidth="1"/>
    <col min="1028" max="1028" width="29.77734375" style="57" customWidth="1"/>
    <col min="1029" max="1029" width="27.5546875" style="57" customWidth="1"/>
    <col min="1030" max="1030" width="4.77734375" style="57" customWidth="1"/>
    <col min="1031" max="1031" width="9.33203125" style="57" bestFit="1" customWidth="1"/>
    <col min="1032" max="1032" width="11.33203125" style="57" customWidth="1"/>
    <col min="1033" max="1034" width="8.88671875" style="57"/>
    <col min="1035" max="1036" width="9.33203125" style="57" bestFit="1" customWidth="1"/>
    <col min="1037" max="1280" width="8.88671875" style="57"/>
    <col min="1281" max="1281" width="6" style="57" customWidth="1"/>
    <col min="1282" max="1282" width="5.77734375" style="57" customWidth="1"/>
    <col min="1283" max="1283" width="19.77734375" style="57" customWidth="1"/>
    <col min="1284" max="1284" width="29.77734375" style="57" customWidth="1"/>
    <col min="1285" max="1285" width="27.5546875" style="57" customWidth="1"/>
    <col min="1286" max="1286" width="4.77734375" style="57" customWidth="1"/>
    <col min="1287" max="1287" width="9.33203125" style="57" bestFit="1" customWidth="1"/>
    <col min="1288" max="1288" width="11.33203125" style="57" customWidth="1"/>
    <col min="1289" max="1290" width="8.88671875" style="57"/>
    <col min="1291" max="1292" width="9.33203125" style="57" bestFit="1" customWidth="1"/>
    <col min="1293" max="1536" width="8.88671875" style="57"/>
    <col min="1537" max="1537" width="6" style="57" customWidth="1"/>
    <col min="1538" max="1538" width="5.77734375" style="57" customWidth="1"/>
    <col min="1539" max="1539" width="19.77734375" style="57" customWidth="1"/>
    <col min="1540" max="1540" width="29.77734375" style="57" customWidth="1"/>
    <col min="1541" max="1541" width="27.5546875" style="57" customWidth="1"/>
    <col min="1542" max="1542" width="4.77734375" style="57" customWidth="1"/>
    <col min="1543" max="1543" width="9.33203125" style="57" bestFit="1" customWidth="1"/>
    <col min="1544" max="1544" width="11.33203125" style="57" customWidth="1"/>
    <col min="1545" max="1546" width="8.88671875" style="57"/>
    <col min="1547" max="1548" width="9.33203125" style="57" bestFit="1" customWidth="1"/>
    <col min="1549" max="1792" width="8.88671875" style="57"/>
    <col min="1793" max="1793" width="6" style="57" customWidth="1"/>
    <col min="1794" max="1794" width="5.77734375" style="57" customWidth="1"/>
    <col min="1795" max="1795" width="19.77734375" style="57" customWidth="1"/>
    <col min="1796" max="1796" width="29.77734375" style="57" customWidth="1"/>
    <col min="1797" max="1797" width="27.5546875" style="57" customWidth="1"/>
    <col min="1798" max="1798" width="4.77734375" style="57" customWidth="1"/>
    <col min="1799" max="1799" width="9.33203125" style="57" bestFit="1" customWidth="1"/>
    <col min="1800" max="1800" width="11.33203125" style="57" customWidth="1"/>
    <col min="1801" max="1802" width="8.88671875" style="57"/>
    <col min="1803" max="1804" width="9.33203125" style="57" bestFit="1" customWidth="1"/>
    <col min="1805" max="2048" width="8.88671875" style="57"/>
    <col min="2049" max="2049" width="6" style="57" customWidth="1"/>
    <col min="2050" max="2050" width="5.77734375" style="57" customWidth="1"/>
    <col min="2051" max="2051" width="19.77734375" style="57" customWidth="1"/>
    <col min="2052" max="2052" width="29.77734375" style="57" customWidth="1"/>
    <col min="2053" max="2053" width="27.5546875" style="57" customWidth="1"/>
    <col min="2054" max="2054" width="4.77734375" style="57" customWidth="1"/>
    <col min="2055" max="2055" width="9.33203125" style="57" bestFit="1" customWidth="1"/>
    <col min="2056" max="2056" width="11.33203125" style="57" customWidth="1"/>
    <col min="2057" max="2058" width="8.88671875" style="57"/>
    <col min="2059" max="2060" width="9.33203125" style="57" bestFit="1" customWidth="1"/>
    <col min="2061" max="2304" width="8.88671875" style="57"/>
    <col min="2305" max="2305" width="6" style="57" customWidth="1"/>
    <col min="2306" max="2306" width="5.77734375" style="57" customWidth="1"/>
    <col min="2307" max="2307" width="19.77734375" style="57" customWidth="1"/>
    <col min="2308" max="2308" width="29.77734375" style="57" customWidth="1"/>
    <col min="2309" max="2309" width="27.5546875" style="57" customWidth="1"/>
    <col min="2310" max="2310" width="4.77734375" style="57" customWidth="1"/>
    <col min="2311" max="2311" width="9.33203125" style="57" bestFit="1" customWidth="1"/>
    <col min="2312" max="2312" width="11.33203125" style="57" customWidth="1"/>
    <col min="2313" max="2314" width="8.88671875" style="57"/>
    <col min="2315" max="2316" width="9.33203125" style="57" bestFit="1" customWidth="1"/>
    <col min="2317" max="2560" width="8.88671875" style="57"/>
    <col min="2561" max="2561" width="6" style="57" customWidth="1"/>
    <col min="2562" max="2562" width="5.77734375" style="57" customWidth="1"/>
    <col min="2563" max="2563" width="19.77734375" style="57" customWidth="1"/>
    <col min="2564" max="2564" width="29.77734375" style="57" customWidth="1"/>
    <col min="2565" max="2565" width="27.5546875" style="57" customWidth="1"/>
    <col min="2566" max="2566" width="4.77734375" style="57" customWidth="1"/>
    <col min="2567" max="2567" width="9.33203125" style="57" bestFit="1" customWidth="1"/>
    <col min="2568" max="2568" width="11.33203125" style="57" customWidth="1"/>
    <col min="2569" max="2570" width="8.88671875" style="57"/>
    <col min="2571" max="2572" width="9.33203125" style="57" bestFit="1" customWidth="1"/>
    <col min="2573" max="2816" width="8.88671875" style="57"/>
    <col min="2817" max="2817" width="6" style="57" customWidth="1"/>
    <col min="2818" max="2818" width="5.77734375" style="57" customWidth="1"/>
    <col min="2819" max="2819" width="19.77734375" style="57" customWidth="1"/>
    <col min="2820" max="2820" width="29.77734375" style="57" customWidth="1"/>
    <col min="2821" max="2821" width="27.5546875" style="57" customWidth="1"/>
    <col min="2822" max="2822" width="4.77734375" style="57" customWidth="1"/>
    <col min="2823" max="2823" width="9.33203125" style="57" bestFit="1" customWidth="1"/>
    <col min="2824" max="2824" width="11.33203125" style="57" customWidth="1"/>
    <col min="2825" max="2826" width="8.88671875" style="57"/>
    <col min="2827" max="2828" width="9.33203125" style="57" bestFit="1" customWidth="1"/>
    <col min="2829" max="3072" width="8.88671875" style="57"/>
    <col min="3073" max="3073" width="6" style="57" customWidth="1"/>
    <col min="3074" max="3074" width="5.77734375" style="57" customWidth="1"/>
    <col min="3075" max="3075" width="19.77734375" style="57" customWidth="1"/>
    <col min="3076" max="3076" width="29.77734375" style="57" customWidth="1"/>
    <col min="3077" max="3077" width="27.5546875" style="57" customWidth="1"/>
    <col min="3078" max="3078" width="4.77734375" style="57" customWidth="1"/>
    <col min="3079" max="3079" width="9.33203125" style="57" bestFit="1" customWidth="1"/>
    <col min="3080" max="3080" width="11.33203125" style="57" customWidth="1"/>
    <col min="3081" max="3082" width="8.88671875" style="57"/>
    <col min="3083" max="3084" width="9.33203125" style="57" bestFit="1" customWidth="1"/>
    <col min="3085" max="3328" width="8.88671875" style="57"/>
    <col min="3329" max="3329" width="6" style="57" customWidth="1"/>
    <col min="3330" max="3330" width="5.77734375" style="57" customWidth="1"/>
    <col min="3331" max="3331" width="19.77734375" style="57" customWidth="1"/>
    <col min="3332" max="3332" width="29.77734375" style="57" customWidth="1"/>
    <col min="3333" max="3333" width="27.5546875" style="57" customWidth="1"/>
    <col min="3334" max="3334" width="4.77734375" style="57" customWidth="1"/>
    <col min="3335" max="3335" width="9.33203125" style="57" bestFit="1" customWidth="1"/>
    <col min="3336" max="3336" width="11.33203125" style="57" customWidth="1"/>
    <col min="3337" max="3338" width="8.88671875" style="57"/>
    <col min="3339" max="3340" width="9.33203125" style="57" bestFit="1" customWidth="1"/>
    <col min="3341" max="3584" width="8.88671875" style="57"/>
    <col min="3585" max="3585" width="6" style="57" customWidth="1"/>
    <col min="3586" max="3586" width="5.77734375" style="57" customWidth="1"/>
    <col min="3587" max="3587" width="19.77734375" style="57" customWidth="1"/>
    <col min="3588" max="3588" width="29.77734375" style="57" customWidth="1"/>
    <col min="3589" max="3589" width="27.5546875" style="57" customWidth="1"/>
    <col min="3590" max="3590" width="4.77734375" style="57" customWidth="1"/>
    <col min="3591" max="3591" width="9.33203125" style="57" bestFit="1" customWidth="1"/>
    <col min="3592" max="3592" width="11.33203125" style="57" customWidth="1"/>
    <col min="3593" max="3594" width="8.88671875" style="57"/>
    <col min="3595" max="3596" width="9.33203125" style="57" bestFit="1" customWidth="1"/>
    <col min="3597" max="3840" width="8.88671875" style="57"/>
    <col min="3841" max="3841" width="6" style="57" customWidth="1"/>
    <col min="3842" max="3842" width="5.77734375" style="57" customWidth="1"/>
    <col min="3843" max="3843" width="19.77734375" style="57" customWidth="1"/>
    <col min="3844" max="3844" width="29.77734375" style="57" customWidth="1"/>
    <col min="3845" max="3845" width="27.5546875" style="57" customWidth="1"/>
    <col min="3846" max="3846" width="4.77734375" style="57" customWidth="1"/>
    <col min="3847" max="3847" width="9.33203125" style="57" bestFit="1" customWidth="1"/>
    <col min="3848" max="3848" width="11.33203125" style="57" customWidth="1"/>
    <col min="3849" max="3850" width="8.88671875" style="57"/>
    <col min="3851" max="3852" width="9.33203125" style="57" bestFit="1" customWidth="1"/>
    <col min="3853" max="4096" width="8.88671875" style="57"/>
    <col min="4097" max="4097" width="6" style="57" customWidth="1"/>
    <col min="4098" max="4098" width="5.77734375" style="57" customWidth="1"/>
    <col min="4099" max="4099" width="19.77734375" style="57" customWidth="1"/>
    <col min="4100" max="4100" width="29.77734375" style="57" customWidth="1"/>
    <col min="4101" max="4101" width="27.5546875" style="57" customWidth="1"/>
    <col min="4102" max="4102" width="4.77734375" style="57" customWidth="1"/>
    <col min="4103" max="4103" width="9.33203125" style="57" bestFit="1" customWidth="1"/>
    <col min="4104" max="4104" width="11.33203125" style="57" customWidth="1"/>
    <col min="4105" max="4106" width="8.88671875" style="57"/>
    <col min="4107" max="4108" width="9.33203125" style="57" bestFit="1" customWidth="1"/>
    <col min="4109" max="4352" width="8.88671875" style="57"/>
    <col min="4353" max="4353" width="6" style="57" customWidth="1"/>
    <col min="4354" max="4354" width="5.77734375" style="57" customWidth="1"/>
    <col min="4355" max="4355" width="19.77734375" style="57" customWidth="1"/>
    <col min="4356" max="4356" width="29.77734375" style="57" customWidth="1"/>
    <col min="4357" max="4357" width="27.5546875" style="57" customWidth="1"/>
    <col min="4358" max="4358" width="4.77734375" style="57" customWidth="1"/>
    <col min="4359" max="4359" width="9.33203125" style="57" bestFit="1" customWidth="1"/>
    <col min="4360" max="4360" width="11.33203125" style="57" customWidth="1"/>
    <col min="4361" max="4362" width="8.88671875" style="57"/>
    <col min="4363" max="4364" width="9.33203125" style="57" bestFit="1" customWidth="1"/>
    <col min="4365" max="4608" width="8.88671875" style="57"/>
    <col min="4609" max="4609" width="6" style="57" customWidth="1"/>
    <col min="4610" max="4610" width="5.77734375" style="57" customWidth="1"/>
    <col min="4611" max="4611" width="19.77734375" style="57" customWidth="1"/>
    <col min="4612" max="4612" width="29.77734375" style="57" customWidth="1"/>
    <col min="4613" max="4613" width="27.5546875" style="57" customWidth="1"/>
    <col min="4614" max="4614" width="4.77734375" style="57" customWidth="1"/>
    <col min="4615" max="4615" width="9.33203125" style="57" bestFit="1" customWidth="1"/>
    <col min="4616" max="4616" width="11.33203125" style="57" customWidth="1"/>
    <col min="4617" max="4618" width="8.88671875" style="57"/>
    <col min="4619" max="4620" width="9.33203125" style="57" bestFit="1" customWidth="1"/>
    <col min="4621" max="4864" width="8.88671875" style="57"/>
    <col min="4865" max="4865" width="6" style="57" customWidth="1"/>
    <col min="4866" max="4866" width="5.77734375" style="57" customWidth="1"/>
    <col min="4867" max="4867" width="19.77734375" style="57" customWidth="1"/>
    <col min="4868" max="4868" width="29.77734375" style="57" customWidth="1"/>
    <col min="4869" max="4869" width="27.5546875" style="57" customWidth="1"/>
    <col min="4870" max="4870" width="4.77734375" style="57" customWidth="1"/>
    <col min="4871" max="4871" width="9.33203125" style="57" bestFit="1" customWidth="1"/>
    <col min="4872" max="4872" width="11.33203125" style="57" customWidth="1"/>
    <col min="4873" max="4874" width="8.88671875" style="57"/>
    <col min="4875" max="4876" width="9.33203125" style="57" bestFit="1" customWidth="1"/>
    <col min="4877" max="5120" width="8.88671875" style="57"/>
    <col min="5121" max="5121" width="6" style="57" customWidth="1"/>
    <col min="5122" max="5122" width="5.77734375" style="57" customWidth="1"/>
    <col min="5123" max="5123" width="19.77734375" style="57" customWidth="1"/>
    <col min="5124" max="5124" width="29.77734375" style="57" customWidth="1"/>
    <col min="5125" max="5125" width="27.5546875" style="57" customWidth="1"/>
    <col min="5126" max="5126" width="4.77734375" style="57" customWidth="1"/>
    <col min="5127" max="5127" width="9.33203125" style="57" bestFit="1" customWidth="1"/>
    <col min="5128" max="5128" width="11.33203125" style="57" customWidth="1"/>
    <col min="5129" max="5130" width="8.88671875" style="57"/>
    <col min="5131" max="5132" width="9.33203125" style="57" bestFit="1" customWidth="1"/>
    <col min="5133" max="5376" width="8.88671875" style="57"/>
    <col min="5377" max="5377" width="6" style="57" customWidth="1"/>
    <col min="5378" max="5378" width="5.77734375" style="57" customWidth="1"/>
    <col min="5379" max="5379" width="19.77734375" style="57" customWidth="1"/>
    <col min="5380" max="5380" width="29.77734375" style="57" customWidth="1"/>
    <col min="5381" max="5381" width="27.5546875" style="57" customWidth="1"/>
    <col min="5382" max="5382" width="4.77734375" style="57" customWidth="1"/>
    <col min="5383" max="5383" width="9.33203125" style="57" bestFit="1" customWidth="1"/>
    <col min="5384" max="5384" width="11.33203125" style="57" customWidth="1"/>
    <col min="5385" max="5386" width="8.88671875" style="57"/>
    <col min="5387" max="5388" width="9.33203125" style="57" bestFit="1" customWidth="1"/>
    <col min="5389" max="5632" width="8.88671875" style="57"/>
    <col min="5633" max="5633" width="6" style="57" customWidth="1"/>
    <col min="5634" max="5634" width="5.77734375" style="57" customWidth="1"/>
    <col min="5635" max="5635" width="19.77734375" style="57" customWidth="1"/>
    <col min="5636" max="5636" width="29.77734375" style="57" customWidth="1"/>
    <col min="5637" max="5637" width="27.5546875" style="57" customWidth="1"/>
    <col min="5638" max="5638" width="4.77734375" style="57" customWidth="1"/>
    <col min="5639" max="5639" width="9.33203125" style="57" bestFit="1" customWidth="1"/>
    <col min="5640" max="5640" width="11.33203125" style="57" customWidth="1"/>
    <col min="5641" max="5642" width="8.88671875" style="57"/>
    <col min="5643" max="5644" width="9.33203125" style="57" bestFit="1" customWidth="1"/>
    <col min="5645" max="5888" width="8.88671875" style="57"/>
    <col min="5889" max="5889" width="6" style="57" customWidth="1"/>
    <col min="5890" max="5890" width="5.77734375" style="57" customWidth="1"/>
    <col min="5891" max="5891" width="19.77734375" style="57" customWidth="1"/>
    <col min="5892" max="5892" width="29.77734375" style="57" customWidth="1"/>
    <col min="5893" max="5893" width="27.5546875" style="57" customWidth="1"/>
    <col min="5894" max="5894" width="4.77734375" style="57" customWidth="1"/>
    <col min="5895" max="5895" width="9.33203125" style="57" bestFit="1" customWidth="1"/>
    <col min="5896" max="5896" width="11.33203125" style="57" customWidth="1"/>
    <col min="5897" max="5898" width="8.88671875" style="57"/>
    <col min="5899" max="5900" width="9.33203125" style="57" bestFit="1" customWidth="1"/>
    <col min="5901" max="6144" width="8.88671875" style="57"/>
    <col min="6145" max="6145" width="6" style="57" customWidth="1"/>
    <col min="6146" max="6146" width="5.77734375" style="57" customWidth="1"/>
    <col min="6147" max="6147" width="19.77734375" style="57" customWidth="1"/>
    <col min="6148" max="6148" width="29.77734375" style="57" customWidth="1"/>
    <col min="6149" max="6149" width="27.5546875" style="57" customWidth="1"/>
    <col min="6150" max="6150" width="4.77734375" style="57" customWidth="1"/>
    <col min="6151" max="6151" width="9.33203125" style="57" bestFit="1" customWidth="1"/>
    <col min="6152" max="6152" width="11.33203125" style="57" customWidth="1"/>
    <col min="6153" max="6154" width="8.88671875" style="57"/>
    <col min="6155" max="6156" width="9.33203125" style="57" bestFit="1" customWidth="1"/>
    <col min="6157" max="6400" width="8.88671875" style="57"/>
    <col min="6401" max="6401" width="6" style="57" customWidth="1"/>
    <col min="6402" max="6402" width="5.77734375" style="57" customWidth="1"/>
    <col min="6403" max="6403" width="19.77734375" style="57" customWidth="1"/>
    <col min="6404" max="6404" width="29.77734375" style="57" customWidth="1"/>
    <col min="6405" max="6405" width="27.5546875" style="57" customWidth="1"/>
    <col min="6406" max="6406" width="4.77734375" style="57" customWidth="1"/>
    <col min="6407" max="6407" width="9.33203125" style="57" bestFit="1" customWidth="1"/>
    <col min="6408" max="6408" width="11.33203125" style="57" customWidth="1"/>
    <col min="6409" max="6410" width="8.88671875" style="57"/>
    <col min="6411" max="6412" width="9.33203125" style="57" bestFit="1" customWidth="1"/>
    <col min="6413" max="6656" width="8.88671875" style="57"/>
    <col min="6657" max="6657" width="6" style="57" customWidth="1"/>
    <col min="6658" max="6658" width="5.77734375" style="57" customWidth="1"/>
    <col min="6659" max="6659" width="19.77734375" style="57" customWidth="1"/>
    <col min="6660" max="6660" width="29.77734375" style="57" customWidth="1"/>
    <col min="6661" max="6661" width="27.5546875" style="57" customWidth="1"/>
    <col min="6662" max="6662" width="4.77734375" style="57" customWidth="1"/>
    <col min="6663" max="6663" width="9.33203125" style="57" bestFit="1" customWidth="1"/>
    <col min="6664" max="6664" width="11.33203125" style="57" customWidth="1"/>
    <col min="6665" max="6666" width="8.88671875" style="57"/>
    <col min="6667" max="6668" width="9.33203125" style="57" bestFit="1" customWidth="1"/>
    <col min="6669" max="6912" width="8.88671875" style="57"/>
    <col min="6913" max="6913" width="6" style="57" customWidth="1"/>
    <col min="6914" max="6914" width="5.77734375" style="57" customWidth="1"/>
    <col min="6915" max="6915" width="19.77734375" style="57" customWidth="1"/>
    <col min="6916" max="6916" width="29.77734375" style="57" customWidth="1"/>
    <col min="6917" max="6917" width="27.5546875" style="57" customWidth="1"/>
    <col min="6918" max="6918" width="4.77734375" style="57" customWidth="1"/>
    <col min="6919" max="6919" width="9.33203125" style="57" bestFit="1" customWidth="1"/>
    <col min="6920" max="6920" width="11.33203125" style="57" customWidth="1"/>
    <col min="6921" max="6922" width="8.88671875" style="57"/>
    <col min="6923" max="6924" width="9.33203125" style="57" bestFit="1" customWidth="1"/>
    <col min="6925" max="7168" width="8.88671875" style="57"/>
    <col min="7169" max="7169" width="6" style="57" customWidth="1"/>
    <col min="7170" max="7170" width="5.77734375" style="57" customWidth="1"/>
    <col min="7171" max="7171" width="19.77734375" style="57" customWidth="1"/>
    <col min="7172" max="7172" width="29.77734375" style="57" customWidth="1"/>
    <col min="7173" max="7173" width="27.5546875" style="57" customWidth="1"/>
    <col min="7174" max="7174" width="4.77734375" style="57" customWidth="1"/>
    <col min="7175" max="7175" width="9.33203125" style="57" bestFit="1" customWidth="1"/>
    <col min="7176" max="7176" width="11.33203125" style="57" customWidth="1"/>
    <col min="7177" max="7178" width="8.88671875" style="57"/>
    <col min="7179" max="7180" width="9.33203125" style="57" bestFit="1" customWidth="1"/>
    <col min="7181" max="7424" width="8.88671875" style="57"/>
    <col min="7425" max="7425" width="6" style="57" customWidth="1"/>
    <col min="7426" max="7426" width="5.77734375" style="57" customWidth="1"/>
    <col min="7427" max="7427" width="19.77734375" style="57" customWidth="1"/>
    <col min="7428" max="7428" width="29.77734375" style="57" customWidth="1"/>
    <col min="7429" max="7429" width="27.5546875" style="57" customWidth="1"/>
    <col min="7430" max="7430" width="4.77734375" style="57" customWidth="1"/>
    <col min="7431" max="7431" width="9.33203125" style="57" bestFit="1" customWidth="1"/>
    <col min="7432" max="7432" width="11.33203125" style="57" customWidth="1"/>
    <col min="7433" max="7434" width="8.88671875" style="57"/>
    <col min="7435" max="7436" width="9.33203125" style="57" bestFit="1" customWidth="1"/>
    <col min="7437" max="7680" width="8.88671875" style="57"/>
    <col min="7681" max="7681" width="6" style="57" customWidth="1"/>
    <col min="7682" max="7682" width="5.77734375" style="57" customWidth="1"/>
    <col min="7683" max="7683" width="19.77734375" style="57" customWidth="1"/>
    <col min="7684" max="7684" width="29.77734375" style="57" customWidth="1"/>
    <col min="7685" max="7685" width="27.5546875" style="57" customWidth="1"/>
    <col min="7686" max="7686" width="4.77734375" style="57" customWidth="1"/>
    <col min="7687" max="7687" width="9.33203125" style="57" bestFit="1" customWidth="1"/>
    <col min="7688" max="7688" width="11.33203125" style="57" customWidth="1"/>
    <col min="7689" max="7690" width="8.88671875" style="57"/>
    <col min="7691" max="7692" width="9.33203125" style="57" bestFit="1" customWidth="1"/>
    <col min="7693" max="7936" width="8.88671875" style="57"/>
    <col min="7937" max="7937" width="6" style="57" customWidth="1"/>
    <col min="7938" max="7938" width="5.77734375" style="57" customWidth="1"/>
    <col min="7939" max="7939" width="19.77734375" style="57" customWidth="1"/>
    <col min="7940" max="7940" width="29.77734375" style="57" customWidth="1"/>
    <col min="7941" max="7941" width="27.5546875" style="57" customWidth="1"/>
    <col min="7942" max="7942" width="4.77734375" style="57" customWidth="1"/>
    <col min="7943" max="7943" width="9.33203125" style="57" bestFit="1" customWidth="1"/>
    <col min="7944" max="7944" width="11.33203125" style="57" customWidth="1"/>
    <col min="7945" max="7946" width="8.88671875" style="57"/>
    <col min="7947" max="7948" width="9.33203125" style="57" bestFit="1" customWidth="1"/>
    <col min="7949" max="8192" width="8.88671875" style="57"/>
    <col min="8193" max="8193" width="6" style="57" customWidth="1"/>
    <col min="8194" max="8194" width="5.77734375" style="57" customWidth="1"/>
    <col min="8195" max="8195" width="19.77734375" style="57" customWidth="1"/>
    <col min="8196" max="8196" width="29.77734375" style="57" customWidth="1"/>
    <col min="8197" max="8197" width="27.5546875" style="57" customWidth="1"/>
    <col min="8198" max="8198" width="4.77734375" style="57" customWidth="1"/>
    <col min="8199" max="8199" width="9.33203125" style="57" bestFit="1" customWidth="1"/>
    <col min="8200" max="8200" width="11.33203125" style="57" customWidth="1"/>
    <col min="8201" max="8202" width="8.88671875" style="57"/>
    <col min="8203" max="8204" width="9.33203125" style="57" bestFit="1" customWidth="1"/>
    <col min="8205" max="8448" width="8.88671875" style="57"/>
    <col min="8449" max="8449" width="6" style="57" customWidth="1"/>
    <col min="8450" max="8450" width="5.77734375" style="57" customWidth="1"/>
    <col min="8451" max="8451" width="19.77734375" style="57" customWidth="1"/>
    <col min="8452" max="8452" width="29.77734375" style="57" customWidth="1"/>
    <col min="8453" max="8453" width="27.5546875" style="57" customWidth="1"/>
    <col min="8454" max="8454" width="4.77734375" style="57" customWidth="1"/>
    <col min="8455" max="8455" width="9.33203125" style="57" bestFit="1" customWidth="1"/>
    <col min="8456" max="8456" width="11.33203125" style="57" customWidth="1"/>
    <col min="8457" max="8458" width="8.88671875" style="57"/>
    <col min="8459" max="8460" width="9.33203125" style="57" bestFit="1" customWidth="1"/>
    <col min="8461" max="8704" width="8.88671875" style="57"/>
    <col min="8705" max="8705" width="6" style="57" customWidth="1"/>
    <col min="8706" max="8706" width="5.77734375" style="57" customWidth="1"/>
    <col min="8707" max="8707" width="19.77734375" style="57" customWidth="1"/>
    <col min="8708" max="8708" width="29.77734375" style="57" customWidth="1"/>
    <col min="8709" max="8709" width="27.5546875" style="57" customWidth="1"/>
    <col min="8710" max="8710" width="4.77734375" style="57" customWidth="1"/>
    <col min="8711" max="8711" width="9.33203125" style="57" bestFit="1" customWidth="1"/>
    <col min="8712" max="8712" width="11.33203125" style="57" customWidth="1"/>
    <col min="8713" max="8714" width="8.88671875" style="57"/>
    <col min="8715" max="8716" width="9.33203125" style="57" bestFit="1" customWidth="1"/>
    <col min="8717" max="8960" width="8.88671875" style="57"/>
    <col min="8961" max="8961" width="6" style="57" customWidth="1"/>
    <col min="8962" max="8962" width="5.77734375" style="57" customWidth="1"/>
    <col min="8963" max="8963" width="19.77734375" style="57" customWidth="1"/>
    <col min="8964" max="8964" width="29.77734375" style="57" customWidth="1"/>
    <col min="8965" max="8965" width="27.5546875" style="57" customWidth="1"/>
    <col min="8966" max="8966" width="4.77734375" style="57" customWidth="1"/>
    <col min="8967" max="8967" width="9.33203125" style="57" bestFit="1" customWidth="1"/>
    <col min="8968" max="8968" width="11.33203125" style="57" customWidth="1"/>
    <col min="8969" max="8970" width="8.88671875" style="57"/>
    <col min="8971" max="8972" width="9.33203125" style="57" bestFit="1" customWidth="1"/>
    <col min="8973" max="9216" width="8.88671875" style="57"/>
    <col min="9217" max="9217" width="6" style="57" customWidth="1"/>
    <col min="9218" max="9218" width="5.77734375" style="57" customWidth="1"/>
    <col min="9219" max="9219" width="19.77734375" style="57" customWidth="1"/>
    <col min="9220" max="9220" width="29.77734375" style="57" customWidth="1"/>
    <col min="9221" max="9221" width="27.5546875" style="57" customWidth="1"/>
    <col min="9222" max="9222" width="4.77734375" style="57" customWidth="1"/>
    <col min="9223" max="9223" width="9.33203125" style="57" bestFit="1" customWidth="1"/>
    <col min="9224" max="9224" width="11.33203125" style="57" customWidth="1"/>
    <col min="9225" max="9226" width="8.88671875" style="57"/>
    <col min="9227" max="9228" width="9.33203125" style="57" bestFit="1" customWidth="1"/>
    <col min="9229" max="9472" width="8.88671875" style="57"/>
    <col min="9473" max="9473" width="6" style="57" customWidth="1"/>
    <col min="9474" max="9474" width="5.77734375" style="57" customWidth="1"/>
    <col min="9475" max="9475" width="19.77734375" style="57" customWidth="1"/>
    <col min="9476" max="9476" width="29.77734375" style="57" customWidth="1"/>
    <col min="9477" max="9477" width="27.5546875" style="57" customWidth="1"/>
    <col min="9478" max="9478" width="4.77734375" style="57" customWidth="1"/>
    <col min="9479" max="9479" width="9.33203125" style="57" bestFit="1" customWidth="1"/>
    <col min="9480" max="9480" width="11.33203125" style="57" customWidth="1"/>
    <col min="9481" max="9482" width="8.88671875" style="57"/>
    <col min="9483" max="9484" width="9.33203125" style="57" bestFit="1" customWidth="1"/>
    <col min="9485" max="9728" width="8.88671875" style="57"/>
    <col min="9729" max="9729" width="6" style="57" customWidth="1"/>
    <col min="9730" max="9730" width="5.77734375" style="57" customWidth="1"/>
    <col min="9731" max="9731" width="19.77734375" style="57" customWidth="1"/>
    <col min="9732" max="9732" width="29.77734375" style="57" customWidth="1"/>
    <col min="9733" max="9733" width="27.5546875" style="57" customWidth="1"/>
    <col min="9734" max="9734" width="4.77734375" style="57" customWidth="1"/>
    <col min="9735" max="9735" width="9.33203125" style="57" bestFit="1" customWidth="1"/>
    <col min="9736" max="9736" width="11.33203125" style="57" customWidth="1"/>
    <col min="9737" max="9738" width="8.88671875" style="57"/>
    <col min="9739" max="9740" width="9.33203125" style="57" bestFit="1" customWidth="1"/>
    <col min="9741" max="9984" width="8.88671875" style="57"/>
    <col min="9985" max="9985" width="6" style="57" customWidth="1"/>
    <col min="9986" max="9986" width="5.77734375" style="57" customWidth="1"/>
    <col min="9987" max="9987" width="19.77734375" style="57" customWidth="1"/>
    <col min="9988" max="9988" width="29.77734375" style="57" customWidth="1"/>
    <col min="9989" max="9989" width="27.5546875" style="57" customWidth="1"/>
    <col min="9990" max="9990" width="4.77734375" style="57" customWidth="1"/>
    <col min="9991" max="9991" width="9.33203125" style="57" bestFit="1" customWidth="1"/>
    <col min="9992" max="9992" width="11.33203125" style="57" customWidth="1"/>
    <col min="9993" max="9994" width="8.88671875" style="57"/>
    <col min="9995" max="9996" width="9.33203125" style="57" bestFit="1" customWidth="1"/>
    <col min="9997" max="10240" width="8.88671875" style="57"/>
    <col min="10241" max="10241" width="6" style="57" customWidth="1"/>
    <col min="10242" max="10242" width="5.77734375" style="57" customWidth="1"/>
    <col min="10243" max="10243" width="19.77734375" style="57" customWidth="1"/>
    <col min="10244" max="10244" width="29.77734375" style="57" customWidth="1"/>
    <col min="10245" max="10245" width="27.5546875" style="57" customWidth="1"/>
    <col min="10246" max="10246" width="4.77734375" style="57" customWidth="1"/>
    <col min="10247" max="10247" width="9.33203125" style="57" bestFit="1" customWidth="1"/>
    <col min="10248" max="10248" width="11.33203125" style="57" customWidth="1"/>
    <col min="10249" max="10250" width="8.88671875" style="57"/>
    <col min="10251" max="10252" width="9.33203125" style="57" bestFit="1" customWidth="1"/>
    <col min="10253" max="10496" width="8.88671875" style="57"/>
    <col min="10497" max="10497" width="6" style="57" customWidth="1"/>
    <col min="10498" max="10498" width="5.77734375" style="57" customWidth="1"/>
    <col min="10499" max="10499" width="19.77734375" style="57" customWidth="1"/>
    <col min="10500" max="10500" width="29.77734375" style="57" customWidth="1"/>
    <col min="10501" max="10501" width="27.5546875" style="57" customWidth="1"/>
    <col min="10502" max="10502" width="4.77734375" style="57" customWidth="1"/>
    <col min="10503" max="10503" width="9.33203125" style="57" bestFit="1" customWidth="1"/>
    <col min="10504" max="10504" width="11.33203125" style="57" customWidth="1"/>
    <col min="10505" max="10506" width="8.88671875" style="57"/>
    <col min="10507" max="10508" width="9.33203125" style="57" bestFit="1" customWidth="1"/>
    <col min="10509" max="10752" width="8.88671875" style="57"/>
    <col min="10753" max="10753" width="6" style="57" customWidth="1"/>
    <col min="10754" max="10754" width="5.77734375" style="57" customWidth="1"/>
    <col min="10755" max="10755" width="19.77734375" style="57" customWidth="1"/>
    <col min="10756" max="10756" width="29.77734375" style="57" customWidth="1"/>
    <col min="10757" max="10757" width="27.5546875" style="57" customWidth="1"/>
    <col min="10758" max="10758" width="4.77734375" style="57" customWidth="1"/>
    <col min="10759" max="10759" width="9.33203125" style="57" bestFit="1" customWidth="1"/>
    <col min="10760" max="10760" width="11.33203125" style="57" customWidth="1"/>
    <col min="10761" max="10762" width="8.88671875" style="57"/>
    <col min="10763" max="10764" width="9.33203125" style="57" bestFit="1" customWidth="1"/>
    <col min="10765" max="11008" width="8.88671875" style="57"/>
    <col min="11009" max="11009" width="6" style="57" customWidth="1"/>
    <col min="11010" max="11010" width="5.77734375" style="57" customWidth="1"/>
    <col min="11011" max="11011" width="19.77734375" style="57" customWidth="1"/>
    <col min="11012" max="11012" width="29.77734375" style="57" customWidth="1"/>
    <col min="11013" max="11013" width="27.5546875" style="57" customWidth="1"/>
    <col min="11014" max="11014" width="4.77734375" style="57" customWidth="1"/>
    <col min="11015" max="11015" width="9.33203125" style="57" bestFit="1" customWidth="1"/>
    <col min="11016" max="11016" width="11.33203125" style="57" customWidth="1"/>
    <col min="11017" max="11018" width="8.88671875" style="57"/>
    <col min="11019" max="11020" width="9.33203125" style="57" bestFit="1" customWidth="1"/>
    <col min="11021" max="11264" width="8.88671875" style="57"/>
    <col min="11265" max="11265" width="6" style="57" customWidth="1"/>
    <col min="11266" max="11266" width="5.77734375" style="57" customWidth="1"/>
    <col min="11267" max="11267" width="19.77734375" style="57" customWidth="1"/>
    <col min="11268" max="11268" width="29.77734375" style="57" customWidth="1"/>
    <col min="11269" max="11269" width="27.5546875" style="57" customWidth="1"/>
    <col min="11270" max="11270" width="4.77734375" style="57" customWidth="1"/>
    <col min="11271" max="11271" width="9.33203125" style="57" bestFit="1" customWidth="1"/>
    <col min="11272" max="11272" width="11.33203125" style="57" customWidth="1"/>
    <col min="11273" max="11274" width="8.88671875" style="57"/>
    <col min="11275" max="11276" width="9.33203125" style="57" bestFit="1" customWidth="1"/>
    <col min="11277" max="11520" width="8.88671875" style="57"/>
    <col min="11521" max="11521" width="6" style="57" customWidth="1"/>
    <col min="11522" max="11522" width="5.77734375" style="57" customWidth="1"/>
    <col min="11523" max="11523" width="19.77734375" style="57" customWidth="1"/>
    <col min="11524" max="11524" width="29.77734375" style="57" customWidth="1"/>
    <col min="11525" max="11525" width="27.5546875" style="57" customWidth="1"/>
    <col min="11526" max="11526" width="4.77734375" style="57" customWidth="1"/>
    <col min="11527" max="11527" width="9.33203125" style="57" bestFit="1" customWidth="1"/>
    <col min="11528" max="11528" width="11.33203125" style="57" customWidth="1"/>
    <col min="11529" max="11530" width="8.88671875" style="57"/>
    <col min="11531" max="11532" width="9.33203125" style="57" bestFit="1" customWidth="1"/>
    <col min="11533" max="11776" width="8.88671875" style="57"/>
    <col min="11777" max="11777" width="6" style="57" customWidth="1"/>
    <col min="11778" max="11778" width="5.77734375" style="57" customWidth="1"/>
    <col min="11779" max="11779" width="19.77734375" style="57" customWidth="1"/>
    <col min="11780" max="11780" width="29.77734375" style="57" customWidth="1"/>
    <col min="11781" max="11781" width="27.5546875" style="57" customWidth="1"/>
    <col min="11782" max="11782" width="4.77734375" style="57" customWidth="1"/>
    <col min="11783" max="11783" width="9.33203125" style="57" bestFit="1" customWidth="1"/>
    <col min="11784" max="11784" width="11.33203125" style="57" customWidth="1"/>
    <col min="11785" max="11786" width="8.88671875" style="57"/>
    <col min="11787" max="11788" width="9.33203125" style="57" bestFit="1" customWidth="1"/>
    <col min="11789" max="12032" width="8.88671875" style="57"/>
    <col min="12033" max="12033" width="6" style="57" customWidth="1"/>
    <col min="12034" max="12034" width="5.77734375" style="57" customWidth="1"/>
    <col min="12035" max="12035" width="19.77734375" style="57" customWidth="1"/>
    <col min="12036" max="12036" width="29.77734375" style="57" customWidth="1"/>
    <col min="12037" max="12037" width="27.5546875" style="57" customWidth="1"/>
    <col min="12038" max="12038" width="4.77734375" style="57" customWidth="1"/>
    <col min="12039" max="12039" width="9.33203125" style="57" bestFit="1" customWidth="1"/>
    <col min="12040" max="12040" width="11.33203125" style="57" customWidth="1"/>
    <col min="12041" max="12042" width="8.88671875" style="57"/>
    <col min="12043" max="12044" width="9.33203125" style="57" bestFit="1" customWidth="1"/>
    <col min="12045" max="12288" width="8.88671875" style="57"/>
    <col min="12289" max="12289" width="6" style="57" customWidth="1"/>
    <col min="12290" max="12290" width="5.77734375" style="57" customWidth="1"/>
    <col min="12291" max="12291" width="19.77734375" style="57" customWidth="1"/>
    <col min="12292" max="12292" width="29.77734375" style="57" customWidth="1"/>
    <col min="12293" max="12293" width="27.5546875" style="57" customWidth="1"/>
    <col min="12294" max="12294" width="4.77734375" style="57" customWidth="1"/>
    <col min="12295" max="12295" width="9.33203125" style="57" bestFit="1" customWidth="1"/>
    <col min="12296" max="12296" width="11.33203125" style="57" customWidth="1"/>
    <col min="12297" max="12298" width="8.88671875" style="57"/>
    <col min="12299" max="12300" width="9.33203125" style="57" bestFit="1" customWidth="1"/>
    <col min="12301" max="12544" width="8.88671875" style="57"/>
    <col min="12545" max="12545" width="6" style="57" customWidth="1"/>
    <col min="12546" max="12546" width="5.77734375" style="57" customWidth="1"/>
    <col min="12547" max="12547" width="19.77734375" style="57" customWidth="1"/>
    <col min="12548" max="12548" width="29.77734375" style="57" customWidth="1"/>
    <col min="12549" max="12549" width="27.5546875" style="57" customWidth="1"/>
    <col min="12550" max="12550" width="4.77734375" style="57" customWidth="1"/>
    <col min="12551" max="12551" width="9.33203125" style="57" bestFit="1" customWidth="1"/>
    <col min="12552" max="12552" width="11.33203125" style="57" customWidth="1"/>
    <col min="12553" max="12554" width="8.88671875" style="57"/>
    <col min="12555" max="12556" width="9.33203125" style="57" bestFit="1" customWidth="1"/>
    <col min="12557" max="12800" width="8.88671875" style="57"/>
    <col min="12801" max="12801" width="6" style="57" customWidth="1"/>
    <col min="12802" max="12802" width="5.77734375" style="57" customWidth="1"/>
    <col min="12803" max="12803" width="19.77734375" style="57" customWidth="1"/>
    <col min="12804" max="12804" width="29.77734375" style="57" customWidth="1"/>
    <col min="12805" max="12805" width="27.5546875" style="57" customWidth="1"/>
    <col min="12806" max="12806" width="4.77734375" style="57" customWidth="1"/>
    <col min="12807" max="12807" width="9.33203125" style="57" bestFit="1" customWidth="1"/>
    <col min="12808" max="12808" width="11.33203125" style="57" customWidth="1"/>
    <col min="12809" max="12810" width="8.88671875" style="57"/>
    <col min="12811" max="12812" width="9.33203125" style="57" bestFit="1" customWidth="1"/>
    <col min="12813" max="13056" width="8.88671875" style="57"/>
    <col min="13057" max="13057" width="6" style="57" customWidth="1"/>
    <col min="13058" max="13058" width="5.77734375" style="57" customWidth="1"/>
    <col min="13059" max="13059" width="19.77734375" style="57" customWidth="1"/>
    <col min="13060" max="13060" width="29.77734375" style="57" customWidth="1"/>
    <col min="13061" max="13061" width="27.5546875" style="57" customWidth="1"/>
    <col min="13062" max="13062" width="4.77734375" style="57" customWidth="1"/>
    <col min="13063" max="13063" width="9.33203125" style="57" bestFit="1" customWidth="1"/>
    <col min="13064" max="13064" width="11.33203125" style="57" customWidth="1"/>
    <col min="13065" max="13066" width="8.88671875" style="57"/>
    <col min="13067" max="13068" width="9.33203125" style="57" bestFit="1" customWidth="1"/>
    <col min="13069" max="13312" width="8.88671875" style="57"/>
    <col min="13313" max="13313" width="6" style="57" customWidth="1"/>
    <col min="13314" max="13314" width="5.77734375" style="57" customWidth="1"/>
    <col min="13315" max="13315" width="19.77734375" style="57" customWidth="1"/>
    <col min="13316" max="13316" width="29.77734375" style="57" customWidth="1"/>
    <col min="13317" max="13317" width="27.5546875" style="57" customWidth="1"/>
    <col min="13318" max="13318" width="4.77734375" style="57" customWidth="1"/>
    <col min="13319" max="13319" width="9.33203125" style="57" bestFit="1" customWidth="1"/>
    <col min="13320" max="13320" width="11.33203125" style="57" customWidth="1"/>
    <col min="13321" max="13322" width="8.88671875" style="57"/>
    <col min="13323" max="13324" width="9.33203125" style="57" bestFit="1" customWidth="1"/>
    <col min="13325" max="13568" width="8.88671875" style="57"/>
    <col min="13569" max="13569" width="6" style="57" customWidth="1"/>
    <col min="13570" max="13570" width="5.77734375" style="57" customWidth="1"/>
    <col min="13571" max="13571" width="19.77734375" style="57" customWidth="1"/>
    <col min="13572" max="13572" width="29.77734375" style="57" customWidth="1"/>
    <col min="13573" max="13573" width="27.5546875" style="57" customWidth="1"/>
    <col min="13574" max="13574" width="4.77734375" style="57" customWidth="1"/>
    <col min="13575" max="13575" width="9.33203125" style="57" bestFit="1" customWidth="1"/>
    <col min="13576" max="13576" width="11.33203125" style="57" customWidth="1"/>
    <col min="13577" max="13578" width="8.88671875" style="57"/>
    <col min="13579" max="13580" width="9.33203125" style="57" bestFit="1" customWidth="1"/>
    <col min="13581" max="13824" width="8.88671875" style="57"/>
    <col min="13825" max="13825" width="6" style="57" customWidth="1"/>
    <col min="13826" max="13826" width="5.77734375" style="57" customWidth="1"/>
    <col min="13827" max="13827" width="19.77734375" style="57" customWidth="1"/>
    <col min="13828" max="13828" width="29.77734375" style="57" customWidth="1"/>
    <col min="13829" max="13829" width="27.5546875" style="57" customWidth="1"/>
    <col min="13830" max="13830" width="4.77734375" style="57" customWidth="1"/>
    <col min="13831" max="13831" width="9.33203125" style="57" bestFit="1" customWidth="1"/>
    <col min="13832" max="13832" width="11.33203125" style="57" customWidth="1"/>
    <col min="13833" max="13834" width="8.88671875" style="57"/>
    <col min="13835" max="13836" width="9.33203125" style="57" bestFit="1" customWidth="1"/>
    <col min="13837" max="14080" width="8.88671875" style="57"/>
    <col min="14081" max="14081" width="6" style="57" customWidth="1"/>
    <col min="14082" max="14082" width="5.77734375" style="57" customWidth="1"/>
    <col min="14083" max="14083" width="19.77734375" style="57" customWidth="1"/>
    <col min="14084" max="14084" width="29.77734375" style="57" customWidth="1"/>
    <col min="14085" max="14085" width="27.5546875" style="57" customWidth="1"/>
    <col min="14086" max="14086" width="4.77734375" style="57" customWidth="1"/>
    <col min="14087" max="14087" width="9.33203125" style="57" bestFit="1" customWidth="1"/>
    <col min="14088" max="14088" width="11.33203125" style="57" customWidth="1"/>
    <col min="14089" max="14090" width="8.88671875" style="57"/>
    <col min="14091" max="14092" width="9.33203125" style="57" bestFit="1" customWidth="1"/>
    <col min="14093" max="14336" width="8.88671875" style="57"/>
    <col min="14337" max="14337" width="6" style="57" customWidth="1"/>
    <col min="14338" max="14338" width="5.77734375" style="57" customWidth="1"/>
    <col min="14339" max="14339" width="19.77734375" style="57" customWidth="1"/>
    <col min="14340" max="14340" width="29.77734375" style="57" customWidth="1"/>
    <col min="14341" max="14341" width="27.5546875" style="57" customWidth="1"/>
    <col min="14342" max="14342" width="4.77734375" style="57" customWidth="1"/>
    <col min="14343" max="14343" width="9.33203125" style="57" bestFit="1" customWidth="1"/>
    <col min="14344" max="14344" width="11.33203125" style="57" customWidth="1"/>
    <col min="14345" max="14346" width="8.88671875" style="57"/>
    <col min="14347" max="14348" width="9.33203125" style="57" bestFit="1" customWidth="1"/>
    <col min="14349" max="14592" width="8.88671875" style="57"/>
    <col min="14593" max="14593" width="6" style="57" customWidth="1"/>
    <col min="14594" max="14594" width="5.77734375" style="57" customWidth="1"/>
    <col min="14595" max="14595" width="19.77734375" style="57" customWidth="1"/>
    <col min="14596" max="14596" width="29.77734375" style="57" customWidth="1"/>
    <col min="14597" max="14597" width="27.5546875" style="57" customWidth="1"/>
    <col min="14598" max="14598" width="4.77734375" style="57" customWidth="1"/>
    <col min="14599" max="14599" width="9.33203125" style="57" bestFit="1" customWidth="1"/>
    <col min="14600" max="14600" width="11.33203125" style="57" customWidth="1"/>
    <col min="14601" max="14602" width="8.88671875" style="57"/>
    <col min="14603" max="14604" width="9.33203125" style="57" bestFit="1" customWidth="1"/>
    <col min="14605" max="14848" width="8.88671875" style="57"/>
    <col min="14849" max="14849" width="6" style="57" customWidth="1"/>
    <col min="14850" max="14850" width="5.77734375" style="57" customWidth="1"/>
    <col min="14851" max="14851" width="19.77734375" style="57" customWidth="1"/>
    <col min="14852" max="14852" width="29.77734375" style="57" customWidth="1"/>
    <col min="14853" max="14853" width="27.5546875" style="57" customWidth="1"/>
    <col min="14854" max="14854" width="4.77734375" style="57" customWidth="1"/>
    <col min="14855" max="14855" width="9.33203125" style="57" bestFit="1" customWidth="1"/>
    <col min="14856" max="14856" width="11.33203125" style="57" customWidth="1"/>
    <col min="14857" max="14858" width="8.88671875" style="57"/>
    <col min="14859" max="14860" width="9.33203125" style="57" bestFit="1" customWidth="1"/>
    <col min="14861" max="15104" width="8.88671875" style="57"/>
    <col min="15105" max="15105" width="6" style="57" customWidth="1"/>
    <col min="15106" max="15106" width="5.77734375" style="57" customWidth="1"/>
    <col min="15107" max="15107" width="19.77734375" style="57" customWidth="1"/>
    <col min="15108" max="15108" width="29.77734375" style="57" customWidth="1"/>
    <col min="15109" max="15109" width="27.5546875" style="57" customWidth="1"/>
    <col min="15110" max="15110" width="4.77734375" style="57" customWidth="1"/>
    <col min="15111" max="15111" width="9.33203125" style="57" bestFit="1" customWidth="1"/>
    <col min="15112" max="15112" width="11.33203125" style="57" customWidth="1"/>
    <col min="15113" max="15114" width="8.88671875" style="57"/>
    <col min="15115" max="15116" width="9.33203125" style="57" bestFit="1" customWidth="1"/>
    <col min="15117" max="15360" width="8.88671875" style="57"/>
    <col min="15361" max="15361" width="6" style="57" customWidth="1"/>
    <col min="15362" max="15362" width="5.77734375" style="57" customWidth="1"/>
    <col min="15363" max="15363" width="19.77734375" style="57" customWidth="1"/>
    <col min="15364" max="15364" width="29.77734375" style="57" customWidth="1"/>
    <col min="15365" max="15365" width="27.5546875" style="57" customWidth="1"/>
    <col min="15366" max="15366" width="4.77734375" style="57" customWidth="1"/>
    <col min="15367" max="15367" width="9.33203125" style="57" bestFit="1" customWidth="1"/>
    <col min="15368" max="15368" width="11.33203125" style="57" customWidth="1"/>
    <col min="15369" max="15370" width="8.88671875" style="57"/>
    <col min="15371" max="15372" width="9.33203125" style="57" bestFit="1" customWidth="1"/>
    <col min="15373" max="15616" width="8.88671875" style="57"/>
    <col min="15617" max="15617" width="6" style="57" customWidth="1"/>
    <col min="15618" max="15618" width="5.77734375" style="57" customWidth="1"/>
    <col min="15619" max="15619" width="19.77734375" style="57" customWidth="1"/>
    <col min="15620" max="15620" width="29.77734375" style="57" customWidth="1"/>
    <col min="15621" max="15621" width="27.5546875" style="57" customWidth="1"/>
    <col min="15622" max="15622" width="4.77734375" style="57" customWidth="1"/>
    <col min="15623" max="15623" width="9.33203125" style="57" bestFit="1" customWidth="1"/>
    <col min="15624" max="15624" width="11.33203125" style="57" customWidth="1"/>
    <col min="15625" max="15626" width="8.88671875" style="57"/>
    <col min="15627" max="15628" width="9.33203125" style="57" bestFit="1" customWidth="1"/>
    <col min="15629" max="15872" width="8.88671875" style="57"/>
    <col min="15873" max="15873" width="6" style="57" customWidth="1"/>
    <col min="15874" max="15874" width="5.77734375" style="57" customWidth="1"/>
    <col min="15875" max="15875" width="19.77734375" style="57" customWidth="1"/>
    <col min="15876" max="15876" width="29.77734375" style="57" customWidth="1"/>
    <col min="15877" max="15877" width="27.5546875" style="57" customWidth="1"/>
    <col min="15878" max="15878" width="4.77734375" style="57" customWidth="1"/>
    <col min="15879" max="15879" width="9.33203125" style="57" bestFit="1" customWidth="1"/>
    <col min="15880" max="15880" width="11.33203125" style="57" customWidth="1"/>
    <col min="15881" max="15882" width="8.88671875" style="57"/>
    <col min="15883" max="15884" width="9.33203125" style="57" bestFit="1" customWidth="1"/>
    <col min="15885" max="16128" width="8.88671875" style="57"/>
    <col min="16129" max="16129" width="6" style="57" customWidth="1"/>
    <col min="16130" max="16130" width="5.77734375" style="57" customWidth="1"/>
    <col min="16131" max="16131" width="19.77734375" style="57" customWidth="1"/>
    <col min="16132" max="16132" width="29.77734375" style="57" customWidth="1"/>
    <col min="16133" max="16133" width="27.5546875" style="57" customWidth="1"/>
    <col min="16134" max="16134" width="4.77734375" style="57" customWidth="1"/>
    <col min="16135" max="16135" width="9.33203125" style="57" bestFit="1" customWidth="1"/>
    <col min="16136" max="16136" width="11.33203125" style="57" customWidth="1"/>
    <col min="16137" max="16138" width="8.88671875" style="57"/>
    <col min="16139" max="16140" width="9.33203125" style="57" bestFit="1" customWidth="1"/>
    <col min="16141" max="16384" width="8.88671875" style="57"/>
  </cols>
  <sheetData>
    <row r="1" spans="1:11" s="56" customFormat="1" ht="22.5" customHeight="1" x14ac:dyDescent="0.15">
      <c r="A1" s="168" t="s">
        <v>474</v>
      </c>
      <c r="B1" s="168"/>
      <c r="C1" s="168"/>
      <c r="D1" s="168"/>
      <c r="E1" s="168"/>
      <c r="F1" s="168"/>
      <c r="G1" s="168"/>
    </row>
    <row r="2" spans="1:11" ht="17.100000000000001" customHeight="1" x14ac:dyDescent="0.15">
      <c r="H2" s="58"/>
    </row>
    <row r="3" spans="1:11" ht="17.100000000000001" customHeight="1" x14ac:dyDescent="0.15">
      <c r="A3" s="59" t="s">
        <v>886</v>
      </c>
      <c r="B3" s="59"/>
      <c r="C3" s="59"/>
      <c r="D3" s="59"/>
      <c r="E3" s="59"/>
      <c r="F3" s="59"/>
      <c r="H3" s="58" t="s">
        <v>476</v>
      </c>
    </row>
    <row r="4" spans="1:11" ht="21.75" customHeight="1" x14ac:dyDescent="0.15">
      <c r="A4" s="169" t="s">
        <v>477</v>
      </c>
      <c r="B4" s="169"/>
      <c r="C4" s="109" t="s">
        <v>478</v>
      </c>
      <c r="D4" s="109" t="s">
        <v>479</v>
      </c>
      <c r="E4" s="169" t="s">
        <v>480</v>
      </c>
      <c r="F4" s="169"/>
      <c r="G4" s="169"/>
      <c r="H4" s="61" t="s">
        <v>481</v>
      </c>
    </row>
    <row r="5" spans="1:11" ht="17.100000000000001" customHeight="1" x14ac:dyDescent="0.15">
      <c r="A5" s="170" t="s">
        <v>482</v>
      </c>
      <c r="B5" s="172" t="s">
        <v>483</v>
      </c>
      <c r="C5" s="108" t="s">
        <v>484</v>
      </c>
      <c r="D5" s="63">
        <f>'총괄표(전기)'!I29+'집계표(기계)'!F29</f>
        <v>0</v>
      </c>
      <c r="E5" s="64"/>
      <c r="F5" s="65"/>
      <c r="G5" s="66"/>
      <c r="H5" s="61"/>
    </row>
    <row r="6" spans="1:11" ht="17.100000000000001" customHeight="1" x14ac:dyDescent="0.15">
      <c r="A6" s="171"/>
      <c r="B6" s="172"/>
      <c r="C6" s="108" t="s">
        <v>485</v>
      </c>
      <c r="D6" s="67"/>
      <c r="E6" s="64"/>
      <c r="F6" s="65"/>
      <c r="G6" s="66"/>
      <c r="H6" s="61"/>
    </row>
    <row r="7" spans="1:11" ht="17.100000000000001" customHeight="1" x14ac:dyDescent="0.15">
      <c r="A7" s="171"/>
      <c r="B7" s="172"/>
      <c r="C7" s="108" t="s">
        <v>486</v>
      </c>
      <c r="D7" s="67">
        <f>INT(SUM(D5:D6))</f>
        <v>0</v>
      </c>
      <c r="E7" s="64"/>
      <c r="F7" s="65"/>
      <c r="G7" s="66"/>
      <c r="H7" s="61"/>
    </row>
    <row r="8" spans="1:11" ht="17.100000000000001" customHeight="1" x14ac:dyDescent="0.15">
      <c r="A8" s="171"/>
      <c r="B8" s="68" t="s">
        <v>487</v>
      </c>
      <c r="C8" s="108" t="s">
        <v>488</v>
      </c>
      <c r="D8" s="67">
        <f>'총괄표(전기)'!L29+'집계표(기계)'!H29</f>
        <v>0</v>
      </c>
      <c r="E8" s="64"/>
      <c r="F8" s="65"/>
      <c r="G8" s="66"/>
      <c r="H8" s="61"/>
    </row>
    <row r="9" spans="1:11" ht="17.100000000000001" customHeight="1" x14ac:dyDescent="0.15">
      <c r="A9" s="171"/>
      <c r="B9" s="69" t="s">
        <v>489</v>
      </c>
      <c r="C9" s="108" t="s">
        <v>490</v>
      </c>
      <c r="D9" s="70">
        <f>INT(D8*15%)</f>
        <v>0</v>
      </c>
      <c r="E9" s="71" t="s">
        <v>491</v>
      </c>
      <c r="F9" s="72" t="s">
        <v>492</v>
      </c>
      <c r="G9" s="73">
        <v>0.15</v>
      </c>
      <c r="H9" s="61"/>
    </row>
    <row r="10" spans="1:11" ht="17.100000000000001" customHeight="1" x14ac:dyDescent="0.15">
      <c r="A10" s="171"/>
      <c r="B10" s="74" t="s">
        <v>493</v>
      </c>
      <c r="C10" s="108" t="s">
        <v>486</v>
      </c>
      <c r="D10" s="67">
        <f>SUM(D8:D9)</f>
        <v>0</v>
      </c>
      <c r="E10" s="71"/>
      <c r="F10" s="72"/>
      <c r="G10" s="75"/>
      <c r="H10" s="61"/>
    </row>
    <row r="11" spans="1:11" ht="17.100000000000001" customHeight="1" x14ac:dyDescent="0.15">
      <c r="A11" s="171"/>
      <c r="B11" s="68"/>
      <c r="C11" s="108" t="s">
        <v>494</v>
      </c>
      <c r="D11" s="67">
        <v>0</v>
      </c>
      <c r="E11" s="71"/>
      <c r="F11" s="72"/>
      <c r="G11" s="75"/>
      <c r="H11" s="61"/>
    </row>
    <row r="12" spans="1:11" ht="17.100000000000001" customHeight="1" x14ac:dyDescent="0.15">
      <c r="A12" s="171"/>
      <c r="B12" s="69"/>
      <c r="C12" s="108" t="s">
        <v>495</v>
      </c>
      <c r="D12" s="67"/>
      <c r="E12" s="71"/>
      <c r="F12" s="72"/>
      <c r="G12" s="75"/>
      <c r="H12" s="61"/>
    </row>
    <row r="13" spans="1:11" ht="17.100000000000001" customHeight="1" x14ac:dyDescent="0.15">
      <c r="A13" s="171"/>
      <c r="B13" s="69" t="s">
        <v>496</v>
      </c>
      <c r="C13" s="108" t="s">
        <v>497</v>
      </c>
      <c r="D13" s="70"/>
      <c r="E13" s="71" t="s">
        <v>498</v>
      </c>
      <c r="F13" s="72" t="s">
        <v>492</v>
      </c>
      <c r="G13" s="76">
        <v>3.56E-2</v>
      </c>
      <c r="H13" s="61"/>
    </row>
    <row r="14" spans="1:11" ht="17.100000000000001" customHeight="1" x14ac:dyDescent="0.15">
      <c r="A14" s="171"/>
      <c r="B14" s="69"/>
      <c r="C14" s="108" t="s">
        <v>499</v>
      </c>
      <c r="D14" s="70"/>
      <c r="E14" s="71" t="s">
        <v>498</v>
      </c>
      <c r="F14" s="72" t="s">
        <v>500</v>
      </c>
      <c r="G14" s="76">
        <v>1.01E-2</v>
      </c>
      <c r="H14" s="61"/>
    </row>
    <row r="15" spans="1:11" ht="17.100000000000001" customHeight="1" x14ac:dyDescent="0.15">
      <c r="A15" s="171"/>
      <c r="B15" s="69"/>
      <c r="C15" s="77" t="s">
        <v>501</v>
      </c>
      <c r="D15" s="70"/>
      <c r="E15" s="71" t="s">
        <v>491</v>
      </c>
      <c r="F15" s="72" t="s">
        <v>492</v>
      </c>
      <c r="G15" s="78">
        <v>3.5450000000000002E-2</v>
      </c>
      <c r="H15" s="61"/>
    </row>
    <row r="16" spans="1:11" ht="17.100000000000001" customHeight="1" x14ac:dyDescent="0.15">
      <c r="A16" s="171"/>
      <c r="B16" s="69"/>
      <c r="C16" s="77" t="s">
        <v>504</v>
      </c>
      <c r="D16" s="70"/>
      <c r="E16" s="71" t="s">
        <v>505</v>
      </c>
      <c r="F16" s="72" t="s">
        <v>492</v>
      </c>
      <c r="G16" s="76">
        <v>4.4999999999999998E-2</v>
      </c>
      <c r="H16" s="61"/>
      <c r="J16" s="79"/>
      <c r="K16" s="80"/>
    </row>
    <row r="17" spans="1:14" ht="17.100000000000001" customHeight="1" x14ac:dyDescent="0.15">
      <c r="A17" s="171"/>
      <c r="B17" s="69" t="s">
        <v>506</v>
      </c>
      <c r="C17" s="164" t="s">
        <v>507</v>
      </c>
      <c r="D17" s="165"/>
      <c r="E17" s="71" t="s">
        <v>508</v>
      </c>
      <c r="F17" s="72" t="s">
        <v>492</v>
      </c>
      <c r="G17" s="76">
        <v>2.07E-2</v>
      </c>
      <c r="H17" s="81"/>
      <c r="J17" s="82"/>
      <c r="K17" s="82"/>
      <c r="L17" s="83"/>
      <c r="M17" s="83"/>
    </row>
    <row r="18" spans="1:14" ht="16.5" customHeight="1" x14ac:dyDescent="0.15">
      <c r="A18" s="171"/>
      <c r="B18" s="69"/>
      <c r="C18" s="108" t="s">
        <v>509</v>
      </c>
      <c r="D18" s="70"/>
      <c r="E18" s="71" t="s">
        <v>510</v>
      </c>
      <c r="F18" s="72" t="s">
        <v>492</v>
      </c>
      <c r="G18" s="73">
        <v>4.5999999999999999E-2</v>
      </c>
      <c r="H18" s="61"/>
      <c r="J18" s="83"/>
      <c r="K18" s="82"/>
      <c r="L18" s="84"/>
    </row>
    <row r="19" spans="1:14" ht="17.100000000000001" customHeight="1" x14ac:dyDescent="0.15">
      <c r="A19" s="171"/>
      <c r="B19" s="69"/>
      <c r="C19" s="166" t="s">
        <v>511</v>
      </c>
      <c r="D19" s="167"/>
      <c r="E19" s="71" t="s">
        <v>512</v>
      </c>
      <c r="F19" s="72" t="s">
        <v>492</v>
      </c>
      <c r="G19" s="76">
        <v>0.1295</v>
      </c>
      <c r="H19" s="86" t="s">
        <v>513</v>
      </c>
      <c r="K19" s="83"/>
      <c r="L19" s="83"/>
    </row>
    <row r="20" spans="1:14" ht="17.100000000000001" customHeight="1" x14ac:dyDescent="0.15">
      <c r="A20" s="171"/>
      <c r="B20" s="69"/>
      <c r="C20" s="164" t="s">
        <v>514</v>
      </c>
      <c r="D20" s="165"/>
      <c r="E20" s="71" t="s">
        <v>515</v>
      </c>
      <c r="F20" s="72" t="s">
        <v>492</v>
      </c>
      <c r="G20" s="76">
        <v>2.3E-2</v>
      </c>
      <c r="H20" s="86" t="s">
        <v>887</v>
      </c>
    </row>
    <row r="21" spans="1:14" ht="17.100000000000001" customHeight="1" x14ac:dyDescent="0.15">
      <c r="A21" s="171"/>
      <c r="B21" s="74"/>
      <c r="C21" s="108" t="s">
        <v>516</v>
      </c>
      <c r="D21" s="67">
        <f>SUM(D11:D20)</f>
        <v>0</v>
      </c>
      <c r="E21" s="71"/>
      <c r="F21" s="72"/>
      <c r="G21" s="75"/>
      <c r="H21" s="61"/>
    </row>
    <row r="22" spans="1:14" ht="17.100000000000001" customHeight="1" x14ac:dyDescent="0.15">
      <c r="A22" s="171"/>
      <c r="B22" s="171" t="s">
        <v>517</v>
      </c>
      <c r="C22" s="171"/>
      <c r="D22" s="67">
        <f>SUM(D7,D10,D21)</f>
        <v>0</v>
      </c>
      <c r="E22" s="71"/>
      <c r="F22" s="72"/>
      <c r="G22" s="75"/>
      <c r="H22" s="61"/>
    </row>
    <row r="23" spans="1:14" ht="20.25" customHeight="1" x14ac:dyDescent="0.15">
      <c r="A23" s="171" t="s">
        <v>518</v>
      </c>
      <c r="B23" s="171"/>
      <c r="C23" s="171"/>
      <c r="D23" s="70">
        <f>INT(D22*8%)</f>
        <v>0</v>
      </c>
      <c r="E23" s="71" t="s">
        <v>519</v>
      </c>
      <c r="F23" s="72" t="s">
        <v>492</v>
      </c>
      <c r="G23" s="73">
        <v>0.08</v>
      </c>
      <c r="H23" s="61"/>
      <c r="K23" s="87"/>
    </row>
    <row r="24" spans="1:14" ht="20.25" customHeight="1" x14ac:dyDescent="0.15">
      <c r="A24" s="171" t="s">
        <v>520</v>
      </c>
      <c r="B24" s="171"/>
      <c r="C24" s="171"/>
      <c r="D24" s="70">
        <f>TRUNC((D10+D21+D23)*0.15/1.1,0)</f>
        <v>0</v>
      </c>
      <c r="E24" s="71" t="s">
        <v>521</v>
      </c>
      <c r="F24" s="72" t="s">
        <v>522</v>
      </c>
      <c r="G24" s="73">
        <v>0.15</v>
      </c>
      <c r="H24" s="61"/>
      <c r="K24" s="88"/>
      <c r="L24" s="88"/>
      <c r="N24" s="88"/>
    </row>
    <row r="25" spans="1:14" ht="20.25" customHeight="1" x14ac:dyDescent="0.15">
      <c r="A25" s="171" t="s">
        <v>523</v>
      </c>
      <c r="B25" s="171"/>
      <c r="C25" s="171"/>
      <c r="D25" s="89">
        <f>SUM(D22:D24)</f>
        <v>0</v>
      </c>
      <c r="E25" s="90"/>
      <c r="F25" s="72"/>
      <c r="G25" s="75"/>
      <c r="H25" s="61"/>
      <c r="K25" s="91"/>
    </row>
    <row r="26" spans="1:14" ht="20.25" customHeight="1" x14ac:dyDescent="0.15">
      <c r="A26" s="171" t="s">
        <v>524</v>
      </c>
      <c r="B26" s="171"/>
      <c r="C26" s="171"/>
      <c r="D26" s="92">
        <f>D25*10%</f>
        <v>0</v>
      </c>
      <c r="E26" s="93"/>
      <c r="F26" s="72"/>
      <c r="G26" s="94"/>
      <c r="H26" s="61"/>
      <c r="K26" s="83"/>
    </row>
    <row r="27" spans="1:14" ht="20.25" customHeight="1" x14ac:dyDescent="0.15">
      <c r="A27" s="174" t="s">
        <v>525</v>
      </c>
      <c r="B27" s="175"/>
      <c r="C27" s="176"/>
      <c r="D27" s="95">
        <f>(D25+D26)</f>
        <v>0</v>
      </c>
      <c r="E27" s="90" t="s">
        <v>526</v>
      </c>
      <c r="F27" s="72"/>
      <c r="G27" s="94"/>
      <c r="H27" s="61"/>
      <c r="K27" s="83"/>
    </row>
    <row r="28" spans="1:14" ht="20.25" hidden="1" customHeight="1" x14ac:dyDescent="0.15">
      <c r="A28" s="174" t="s">
        <v>527</v>
      </c>
      <c r="B28" s="175"/>
      <c r="C28" s="176"/>
      <c r="D28" s="95">
        <v>0</v>
      </c>
      <c r="E28" s="93"/>
      <c r="F28" s="96"/>
      <c r="G28" s="97"/>
      <c r="H28" s="98"/>
      <c r="K28" s="83"/>
    </row>
    <row r="29" spans="1:14" ht="20.25" customHeight="1" x14ac:dyDescent="0.15">
      <c r="A29" s="173" t="s">
        <v>528</v>
      </c>
      <c r="B29" s="173"/>
      <c r="C29" s="173"/>
      <c r="D29" s="99">
        <f>(D27+D28)</f>
        <v>0</v>
      </c>
      <c r="F29" s="72" t="s">
        <v>529</v>
      </c>
      <c r="G29" s="66"/>
      <c r="H29" s="61"/>
      <c r="K29" s="100"/>
      <c r="L29" s="101"/>
    </row>
    <row r="30" spans="1:14" ht="15.75" customHeight="1" x14ac:dyDescent="0.15">
      <c r="A30" s="102"/>
      <c r="B30" s="102"/>
      <c r="C30" s="102"/>
      <c r="D30" s="103"/>
      <c r="E30" s="103"/>
      <c r="F30" s="103"/>
      <c r="G30" s="103"/>
      <c r="K30" s="104"/>
    </row>
    <row r="31" spans="1:14" hidden="1" x14ac:dyDescent="0.15"/>
    <row r="32" spans="1:14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spans="2:11" hidden="1" x14ac:dyDescent="0.15"/>
    <row r="50" spans="2:11" hidden="1" x14ac:dyDescent="0.15"/>
    <row r="51" spans="2:11" hidden="1" x14ac:dyDescent="0.15"/>
    <row r="52" spans="2:11" hidden="1" x14ac:dyDescent="0.15"/>
    <row r="53" spans="2:11" hidden="1" x14ac:dyDescent="0.15"/>
    <row r="54" spans="2:11" hidden="1" x14ac:dyDescent="0.15"/>
    <row r="55" spans="2:11" hidden="1" x14ac:dyDescent="0.15"/>
    <row r="56" spans="2:11" x14ac:dyDescent="0.15">
      <c r="D56" s="101" t="s">
        <v>530</v>
      </c>
      <c r="K56" s="105"/>
    </row>
    <row r="58" spans="2:11" x14ac:dyDescent="0.15">
      <c r="D58" s="101"/>
    </row>
    <row r="59" spans="2:11" x14ac:dyDescent="0.15">
      <c r="D59" s="101"/>
      <c r="E59" s="106"/>
    </row>
    <row r="61" spans="2:11" x14ac:dyDescent="0.15">
      <c r="B61" s="107"/>
      <c r="D61" s="106"/>
      <c r="E61" s="106"/>
    </row>
    <row r="63" spans="2:11" x14ac:dyDescent="0.15">
      <c r="D63" s="101"/>
      <c r="E63" s="101"/>
    </row>
    <row r="65" spans="4:5" x14ac:dyDescent="0.15">
      <c r="D65" s="101"/>
      <c r="E65" s="101"/>
    </row>
  </sheetData>
  <mergeCells count="13">
    <mergeCell ref="A29:C29"/>
    <mergeCell ref="A23:C23"/>
    <mergeCell ref="A24:C24"/>
    <mergeCell ref="A25:C25"/>
    <mergeCell ref="A26:C26"/>
    <mergeCell ref="A27:C27"/>
    <mergeCell ref="A28:C28"/>
    <mergeCell ref="A1:G1"/>
    <mergeCell ref="A4:B4"/>
    <mergeCell ref="E4:G4"/>
    <mergeCell ref="A5:A22"/>
    <mergeCell ref="B5:B7"/>
    <mergeCell ref="B22:C22"/>
  </mergeCells>
  <phoneticPr fontId="2" type="noConversion"/>
  <pageMargins left="0.87" right="0.38" top="0.64" bottom="0.28000000000000003" header="0.17" footer="0.16"/>
  <pageSetup paperSize="9"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9"/>
  <sheetViews>
    <sheetView view="pageBreakPreview" zoomScale="90" zoomScaleNormal="80" zoomScaleSheetLayoutView="90" workbookViewId="0">
      <selection sqref="A1:F1"/>
    </sheetView>
  </sheetViews>
  <sheetFormatPr defaultRowHeight="13.5" x14ac:dyDescent="0.15"/>
  <cols>
    <col min="1" max="1" width="7.77734375" style="113" customWidth="1"/>
    <col min="2" max="2" width="13.6640625" style="113" customWidth="1"/>
    <col min="3" max="3" width="27.21875" style="113" customWidth="1"/>
    <col min="4" max="4" width="29" style="114" customWidth="1"/>
    <col min="5" max="5" width="31.88671875" style="113" customWidth="1"/>
    <col min="6" max="6" width="17.77734375" style="113" customWidth="1"/>
    <col min="7" max="8" width="8.88671875" style="113"/>
    <col min="9" max="9" width="11.21875" style="113" bestFit="1" customWidth="1"/>
    <col min="10" max="256" width="8.88671875" style="113"/>
    <col min="257" max="257" width="7.77734375" style="113" customWidth="1"/>
    <col min="258" max="258" width="13.6640625" style="113" customWidth="1"/>
    <col min="259" max="259" width="27.21875" style="113" customWidth="1"/>
    <col min="260" max="260" width="29" style="113" customWidth="1"/>
    <col min="261" max="261" width="31.88671875" style="113" customWidth="1"/>
    <col min="262" max="262" width="17.77734375" style="113" customWidth="1"/>
    <col min="263" max="264" width="8.88671875" style="113"/>
    <col min="265" max="265" width="11.21875" style="113" bestFit="1" customWidth="1"/>
    <col min="266" max="512" width="8.88671875" style="113"/>
    <col min="513" max="513" width="7.77734375" style="113" customWidth="1"/>
    <col min="514" max="514" width="13.6640625" style="113" customWidth="1"/>
    <col min="515" max="515" width="27.21875" style="113" customWidth="1"/>
    <col min="516" max="516" width="29" style="113" customWidth="1"/>
    <col min="517" max="517" width="31.88671875" style="113" customWidth="1"/>
    <col min="518" max="518" width="17.77734375" style="113" customWidth="1"/>
    <col min="519" max="520" width="8.88671875" style="113"/>
    <col min="521" max="521" width="11.21875" style="113" bestFit="1" customWidth="1"/>
    <col min="522" max="768" width="8.88671875" style="113"/>
    <col min="769" max="769" width="7.77734375" style="113" customWidth="1"/>
    <col min="770" max="770" width="13.6640625" style="113" customWidth="1"/>
    <col min="771" max="771" width="27.21875" style="113" customWidth="1"/>
    <col min="772" max="772" width="29" style="113" customWidth="1"/>
    <col min="773" max="773" width="31.88671875" style="113" customWidth="1"/>
    <col min="774" max="774" width="17.77734375" style="113" customWidth="1"/>
    <col min="775" max="776" width="8.88671875" style="113"/>
    <col min="777" max="777" width="11.21875" style="113" bestFit="1" customWidth="1"/>
    <col min="778" max="1024" width="8.88671875" style="113"/>
    <col min="1025" max="1025" width="7.77734375" style="113" customWidth="1"/>
    <col min="1026" max="1026" width="13.6640625" style="113" customWidth="1"/>
    <col min="1027" max="1027" width="27.21875" style="113" customWidth="1"/>
    <col min="1028" max="1028" width="29" style="113" customWidth="1"/>
    <col min="1029" max="1029" width="31.88671875" style="113" customWidth="1"/>
    <col min="1030" max="1030" width="17.77734375" style="113" customWidth="1"/>
    <col min="1031" max="1032" width="8.88671875" style="113"/>
    <col min="1033" max="1033" width="11.21875" style="113" bestFit="1" customWidth="1"/>
    <col min="1034" max="1280" width="8.88671875" style="113"/>
    <col min="1281" max="1281" width="7.77734375" style="113" customWidth="1"/>
    <col min="1282" max="1282" width="13.6640625" style="113" customWidth="1"/>
    <col min="1283" max="1283" width="27.21875" style="113" customWidth="1"/>
    <col min="1284" max="1284" width="29" style="113" customWidth="1"/>
    <col min="1285" max="1285" width="31.88671875" style="113" customWidth="1"/>
    <col min="1286" max="1286" width="17.77734375" style="113" customWidth="1"/>
    <col min="1287" max="1288" width="8.88671875" style="113"/>
    <col min="1289" max="1289" width="11.21875" style="113" bestFit="1" customWidth="1"/>
    <col min="1290" max="1536" width="8.88671875" style="113"/>
    <col min="1537" max="1537" width="7.77734375" style="113" customWidth="1"/>
    <col min="1538" max="1538" width="13.6640625" style="113" customWidth="1"/>
    <col min="1539" max="1539" width="27.21875" style="113" customWidth="1"/>
    <col min="1540" max="1540" width="29" style="113" customWidth="1"/>
    <col min="1541" max="1541" width="31.88671875" style="113" customWidth="1"/>
    <col min="1542" max="1542" width="17.77734375" style="113" customWidth="1"/>
    <col min="1543" max="1544" width="8.88671875" style="113"/>
    <col min="1545" max="1545" width="11.21875" style="113" bestFit="1" customWidth="1"/>
    <col min="1546" max="1792" width="8.88671875" style="113"/>
    <col min="1793" max="1793" width="7.77734375" style="113" customWidth="1"/>
    <col min="1794" max="1794" width="13.6640625" style="113" customWidth="1"/>
    <col min="1795" max="1795" width="27.21875" style="113" customWidth="1"/>
    <col min="1796" max="1796" width="29" style="113" customWidth="1"/>
    <col min="1797" max="1797" width="31.88671875" style="113" customWidth="1"/>
    <col min="1798" max="1798" width="17.77734375" style="113" customWidth="1"/>
    <col min="1799" max="1800" width="8.88671875" style="113"/>
    <col min="1801" max="1801" width="11.21875" style="113" bestFit="1" customWidth="1"/>
    <col min="1802" max="2048" width="8.88671875" style="113"/>
    <col min="2049" max="2049" width="7.77734375" style="113" customWidth="1"/>
    <col min="2050" max="2050" width="13.6640625" style="113" customWidth="1"/>
    <col min="2051" max="2051" width="27.21875" style="113" customWidth="1"/>
    <col min="2052" max="2052" width="29" style="113" customWidth="1"/>
    <col min="2053" max="2053" width="31.88671875" style="113" customWidth="1"/>
    <col min="2054" max="2054" width="17.77734375" style="113" customWidth="1"/>
    <col min="2055" max="2056" width="8.88671875" style="113"/>
    <col min="2057" max="2057" width="11.21875" style="113" bestFit="1" customWidth="1"/>
    <col min="2058" max="2304" width="8.88671875" style="113"/>
    <col min="2305" max="2305" width="7.77734375" style="113" customWidth="1"/>
    <col min="2306" max="2306" width="13.6640625" style="113" customWidth="1"/>
    <col min="2307" max="2307" width="27.21875" style="113" customWidth="1"/>
    <col min="2308" max="2308" width="29" style="113" customWidth="1"/>
    <col min="2309" max="2309" width="31.88671875" style="113" customWidth="1"/>
    <col min="2310" max="2310" width="17.77734375" style="113" customWidth="1"/>
    <col min="2311" max="2312" width="8.88671875" style="113"/>
    <col min="2313" max="2313" width="11.21875" style="113" bestFit="1" customWidth="1"/>
    <col min="2314" max="2560" width="8.88671875" style="113"/>
    <col min="2561" max="2561" width="7.77734375" style="113" customWidth="1"/>
    <col min="2562" max="2562" width="13.6640625" style="113" customWidth="1"/>
    <col min="2563" max="2563" width="27.21875" style="113" customWidth="1"/>
    <col min="2564" max="2564" width="29" style="113" customWidth="1"/>
    <col min="2565" max="2565" width="31.88671875" style="113" customWidth="1"/>
    <col min="2566" max="2566" width="17.77734375" style="113" customWidth="1"/>
    <col min="2567" max="2568" width="8.88671875" style="113"/>
    <col min="2569" max="2569" width="11.21875" style="113" bestFit="1" customWidth="1"/>
    <col min="2570" max="2816" width="8.88671875" style="113"/>
    <col min="2817" max="2817" width="7.77734375" style="113" customWidth="1"/>
    <col min="2818" max="2818" width="13.6640625" style="113" customWidth="1"/>
    <col min="2819" max="2819" width="27.21875" style="113" customWidth="1"/>
    <col min="2820" max="2820" width="29" style="113" customWidth="1"/>
    <col min="2821" max="2821" width="31.88671875" style="113" customWidth="1"/>
    <col min="2822" max="2822" width="17.77734375" style="113" customWidth="1"/>
    <col min="2823" max="2824" width="8.88671875" style="113"/>
    <col min="2825" max="2825" width="11.21875" style="113" bestFit="1" customWidth="1"/>
    <col min="2826" max="3072" width="8.88671875" style="113"/>
    <col min="3073" max="3073" width="7.77734375" style="113" customWidth="1"/>
    <col min="3074" max="3074" width="13.6640625" style="113" customWidth="1"/>
    <col min="3075" max="3075" width="27.21875" style="113" customWidth="1"/>
    <col min="3076" max="3076" width="29" style="113" customWidth="1"/>
    <col min="3077" max="3077" width="31.88671875" style="113" customWidth="1"/>
    <col min="3078" max="3078" width="17.77734375" style="113" customWidth="1"/>
    <col min="3079" max="3080" width="8.88671875" style="113"/>
    <col min="3081" max="3081" width="11.21875" style="113" bestFit="1" customWidth="1"/>
    <col min="3082" max="3328" width="8.88671875" style="113"/>
    <col min="3329" max="3329" width="7.77734375" style="113" customWidth="1"/>
    <col min="3330" max="3330" width="13.6640625" style="113" customWidth="1"/>
    <col min="3331" max="3331" width="27.21875" style="113" customWidth="1"/>
    <col min="3332" max="3332" width="29" style="113" customWidth="1"/>
    <col min="3333" max="3333" width="31.88671875" style="113" customWidth="1"/>
    <col min="3334" max="3334" width="17.77734375" style="113" customWidth="1"/>
    <col min="3335" max="3336" width="8.88671875" style="113"/>
    <col min="3337" max="3337" width="11.21875" style="113" bestFit="1" customWidth="1"/>
    <col min="3338" max="3584" width="8.88671875" style="113"/>
    <col min="3585" max="3585" width="7.77734375" style="113" customWidth="1"/>
    <col min="3586" max="3586" width="13.6640625" style="113" customWidth="1"/>
    <col min="3587" max="3587" width="27.21875" style="113" customWidth="1"/>
    <col min="3588" max="3588" width="29" style="113" customWidth="1"/>
    <col min="3589" max="3589" width="31.88671875" style="113" customWidth="1"/>
    <col min="3590" max="3590" width="17.77734375" style="113" customWidth="1"/>
    <col min="3591" max="3592" width="8.88671875" style="113"/>
    <col min="3593" max="3593" width="11.21875" style="113" bestFit="1" customWidth="1"/>
    <col min="3594" max="3840" width="8.88671875" style="113"/>
    <col min="3841" max="3841" width="7.77734375" style="113" customWidth="1"/>
    <col min="3842" max="3842" width="13.6640625" style="113" customWidth="1"/>
    <col min="3843" max="3843" width="27.21875" style="113" customWidth="1"/>
    <col min="3844" max="3844" width="29" style="113" customWidth="1"/>
    <col min="3845" max="3845" width="31.88671875" style="113" customWidth="1"/>
    <col min="3846" max="3846" width="17.77734375" style="113" customWidth="1"/>
    <col min="3847" max="3848" width="8.88671875" style="113"/>
    <col min="3849" max="3849" width="11.21875" style="113" bestFit="1" customWidth="1"/>
    <col min="3850" max="4096" width="8.88671875" style="113"/>
    <col min="4097" max="4097" width="7.77734375" style="113" customWidth="1"/>
    <col min="4098" max="4098" width="13.6640625" style="113" customWidth="1"/>
    <col min="4099" max="4099" width="27.21875" style="113" customWidth="1"/>
    <col min="4100" max="4100" width="29" style="113" customWidth="1"/>
    <col min="4101" max="4101" width="31.88671875" style="113" customWidth="1"/>
    <col min="4102" max="4102" width="17.77734375" style="113" customWidth="1"/>
    <col min="4103" max="4104" width="8.88671875" style="113"/>
    <col min="4105" max="4105" width="11.21875" style="113" bestFit="1" customWidth="1"/>
    <col min="4106" max="4352" width="8.88671875" style="113"/>
    <col min="4353" max="4353" width="7.77734375" style="113" customWidth="1"/>
    <col min="4354" max="4354" width="13.6640625" style="113" customWidth="1"/>
    <col min="4355" max="4355" width="27.21875" style="113" customWidth="1"/>
    <col min="4356" max="4356" width="29" style="113" customWidth="1"/>
    <col min="4357" max="4357" width="31.88671875" style="113" customWidth="1"/>
    <col min="4358" max="4358" width="17.77734375" style="113" customWidth="1"/>
    <col min="4359" max="4360" width="8.88671875" style="113"/>
    <col min="4361" max="4361" width="11.21875" style="113" bestFit="1" customWidth="1"/>
    <col min="4362" max="4608" width="8.88671875" style="113"/>
    <col min="4609" max="4609" width="7.77734375" style="113" customWidth="1"/>
    <col min="4610" max="4610" width="13.6640625" style="113" customWidth="1"/>
    <col min="4611" max="4611" width="27.21875" style="113" customWidth="1"/>
    <col min="4612" max="4612" width="29" style="113" customWidth="1"/>
    <col min="4613" max="4613" width="31.88671875" style="113" customWidth="1"/>
    <col min="4614" max="4614" width="17.77734375" style="113" customWidth="1"/>
    <col min="4615" max="4616" width="8.88671875" style="113"/>
    <col min="4617" max="4617" width="11.21875" style="113" bestFit="1" customWidth="1"/>
    <col min="4618" max="4864" width="8.88671875" style="113"/>
    <col min="4865" max="4865" width="7.77734375" style="113" customWidth="1"/>
    <col min="4866" max="4866" width="13.6640625" style="113" customWidth="1"/>
    <col min="4867" max="4867" width="27.21875" style="113" customWidth="1"/>
    <col min="4868" max="4868" width="29" style="113" customWidth="1"/>
    <col min="4869" max="4869" width="31.88671875" style="113" customWidth="1"/>
    <col min="4870" max="4870" width="17.77734375" style="113" customWidth="1"/>
    <col min="4871" max="4872" width="8.88671875" style="113"/>
    <col min="4873" max="4873" width="11.21875" style="113" bestFit="1" customWidth="1"/>
    <col min="4874" max="5120" width="8.88671875" style="113"/>
    <col min="5121" max="5121" width="7.77734375" style="113" customWidth="1"/>
    <col min="5122" max="5122" width="13.6640625" style="113" customWidth="1"/>
    <col min="5123" max="5123" width="27.21875" style="113" customWidth="1"/>
    <col min="5124" max="5124" width="29" style="113" customWidth="1"/>
    <col min="5125" max="5125" width="31.88671875" style="113" customWidth="1"/>
    <col min="5126" max="5126" width="17.77734375" style="113" customWidth="1"/>
    <col min="5127" max="5128" width="8.88671875" style="113"/>
    <col min="5129" max="5129" width="11.21875" style="113" bestFit="1" customWidth="1"/>
    <col min="5130" max="5376" width="8.88671875" style="113"/>
    <col min="5377" max="5377" width="7.77734375" style="113" customWidth="1"/>
    <col min="5378" max="5378" width="13.6640625" style="113" customWidth="1"/>
    <col min="5379" max="5379" width="27.21875" style="113" customWidth="1"/>
    <col min="5380" max="5380" width="29" style="113" customWidth="1"/>
    <col min="5381" max="5381" width="31.88671875" style="113" customWidth="1"/>
    <col min="5382" max="5382" width="17.77734375" style="113" customWidth="1"/>
    <col min="5383" max="5384" width="8.88671875" style="113"/>
    <col min="5385" max="5385" width="11.21875" style="113" bestFit="1" customWidth="1"/>
    <col min="5386" max="5632" width="8.88671875" style="113"/>
    <col min="5633" max="5633" width="7.77734375" style="113" customWidth="1"/>
    <col min="5634" max="5634" width="13.6640625" style="113" customWidth="1"/>
    <col min="5635" max="5635" width="27.21875" style="113" customWidth="1"/>
    <col min="5636" max="5636" width="29" style="113" customWidth="1"/>
    <col min="5637" max="5637" width="31.88671875" style="113" customWidth="1"/>
    <col min="5638" max="5638" width="17.77734375" style="113" customWidth="1"/>
    <col min="5639" max="5640" width="8.88671875" style="113"/>
    <col min="5641" max="5641" width="11.21875" style="113" bestFit="1" customWidth="1"/>
    <col min="5642" max="5888" width="8.88671875" style="113"/>
    <col min="5889" max="5889" width="7.77734375" style="113" customWidth="1"/>
    <col min="5890" max="5890" width="13.6640625" style="113" customWidth="1"/>
    <col min="5891" max="5891" width="27.21875" style="113" customWidth="1"/>
    <col min="5892" max="5892" width="29" style="113" customWidth="1"/>
    <col min="5893" max="5893" width="31.88671875" style="113" customWidth="1"/>
    <col min="5894" max="5894" width="17.77734375" style="113" customWidth="1"/>
    <col min="5895" max="5896" width="8.88671875" style="113"/>
    <col min="5897" max="5897" width="11.21875" style="113" bestFit="1" customWidth="1"/>
    <col min="5898" max="6144" width="8.88671875" style="113"/>
    <col min="6145" max="6145" width="7.77734375" style="113" customWidth="1"/>
    <col min="6146" max="6146" width="13.6640625" style="113" customWidth="1"/>
    <col min="6147" max="6147" width="27.21875" style="113" customWidth="1"/>
    <col min="6148" max="6148" width="29" style="113" customWidth="1"/>
    <col min="6149" max="6149" width="31.88671875" style="113" customWidth="1"/>
    <col min="6150" max="6150" width="17.77734375" style="113" customWidth="1"/>
    <col min="6151" max="6152" width="8.88671875" style="113"/>
    <col min="6153" max="6153" width="11.21875" style="113" bestFit="1" customWidth="1"/>
    <col min="6154" max="6400" width="8.88671875" style="113"/>
    <col min="6401" max="6401" width="7.77734375" style="113" customWidth="1"/>
    <col min="6402" max="6402" width="13.6640625" style="113" customWidth="1"/>
    <col min="6403" max="6403" width="27.21875" style="113" customWidth="1"/>
    <col min="6404" max="6404" width="29" style="113" customWidth="1"/>
    <col min="6405" max="6405" width="31.88671875" style="113" customWidth="1"/>
    <col min="6406" max="6406" width="17.77734375" style="113" customWidth="1"/>
    <col min="6407" max="6408" width="8.88671875" style="113"/>
    <col min="6409" max="6409" width="11.21875" style="113" bestFit="1" customWidth="1"/>
    <col min="6410" max="6656" width="8.88671875" style="113"/>
    <col min="6657" max="6657" width="7.77734375" style="113" customWidth="1"/>
    <col min="6658" max="6658" width="13.6640625" style="113" customWidth="1"/>
    <col min="6659" max="6659" width="27.21875" style="113" customWidth="1"/>
    <col min="6660" max="6660" width="29" style="113" customWidth="1"/>
    <col min="6661" max="6661" width="31.88671875" style="113" customWidth="1"/>
    <col min="6662" max="6662" width="17.77734375" style="113" customWidth="1"/>
    <col min="6663" max="6664" width="8.88671875" style="113"/>
    <col min="6665" max="6665" width="11.21875" style="113" bestFit="1" customWidth="1"/>
    <col min="6666" max="6912" width="8.88671875" style="113"/>
    <col min="6913" max="6913" width="7.77734375" style="113" customWidth="1"/>
    <col min="6914" max="6914" width="13.6640625" style="113" customWidth="1"/>
    <col min="6915" max="6915" width="27.21875" style="113" customWidth="1"/>
    <col min="6916" max="6916" width="29" style="113" customWidth="1"/>
    <col min="6917" max="6917" width="31.88671875" style="113" customWidth="1"/>
    <col min="6918" max="6918" width="17.77734375" style="113" customWidth="1"/>
    <col min="6919" max="6920" width="8.88671875" style="113"/>
    <col min="6921" max="6921" width="11.21875" style="113" bestFit="1" customWidth="1"/>
    <col min="6922" max="7168" width="8.88671875" style="113"/>
    <col min="7169" max="7169" width="7.77734375" style="113" customWidth="1"/>
    <col min="7170" max="7170" width="13.6640625" style="113" customWidth="1"/>
    <col min="7171" max="7171" width="27.21875" style="113" customWidth="1"/>
    <col min="7172" max="7172" width="29" style="113" customWidth="1"/>
    <col min="7173" max="7173" width="31.88671875" style="113" customWidth="1"/>
    <col min="7174" max="7174" width="17.77734375" style="113" customWidth="1"/>
    <col min="7175" max="7176" width="8.88671875" style="113"/>
    <col min="7177" max="7177" width="11.21875" style="113" bestFit="1" customWidth="1"/>
    <col min="7178" max="7424" width="8.88671875" style="113"/>
    <col min="7425" max="7425" width="7.77734375" style="113" customWidth="1"/>
    <col min="7426" max="7426" width="13.6640625" style="113" customWidth="1"/>
    <col min="7427" max="7427" width="27.21875" style="113" customWidth="1"/>
    <col min="7428" max="7428" width="29" style="113" customWidth="1"/>
    <col min="7429" max="7429" width="31.88671875" style="113" customWidth="1"/>
    <col min="7430" max="7430" width="17.77734375" style="113" customWidth="1"/>
    <col min="7431" max="7432" width="8.88671875" style="113"/>
    <col min="7433" max="7433" width="11.21875" style="113" bestFit="1" customWidth="1"/>
    <col min="7434" max="7680" width="8.88671875" style="113"/>
    <col min="7681" max="7681" width="7.77734375" style="113" customWidth="1"/>
    <col min="7682" max="7682" width="13.6640625" style="113" customWidth="1"/>
    <col min="7683" max="7683" width="27.21875" style="113" customWidth="1"/>
    <col min="7684" max="7684" width="29" style="113" customWidth="1"/>
    <col min="7685" max="7685" width="31.88671875" style="113" customWidth="1"/>
    <col min="7686" max="7686" width="17.77734375" style="113" customWidth="1"/>
    <col min="7687" max="7688" width="8.88671875" style="113"/>
    <col min="7689" max="7689" width="11.21875" style="113" bestFit="1" customWidth="1"/>
    <col min="7690" max="7936" width="8.88671875" style="113"/>
    <col min="7937" max="7937" width="7.77734375" style="113" customWidth="1"/>
    <col min="7938" max="7938" width="13.6640625" style="113" customWidth="1"/>
    <col min="7939" max="7939" width="27.21875" style="113" customWidth="1"/>
    <col min="7940" max="7940" width="29" style="113" customWidth="1"/>
    <col min="7941" max="7941" width="31.88671875" style="113" customWidth="1"/>
    <col min="7942" max="7942" width="17.77734375" style="113" customWidth="1"/>
    <col min="7943" max="7944" width="8.88671875" style="113"/>
    <col min="7945" max="7945" width="11.21875" style="113" bestFit="1" customWidth="1"/>
    <col min="7946" max="8192" width="8.88671875" style="113"/>
    <col min="8193" max="8193" width="7.77734375" style="113" customWidth="1"/>
    <col min="8194" max="8194" width="13.6640625" style="113" customWidth="1"/>
    <col min="8195" max="8195" width="27.21875" style="113" customWidth="1"/>
    <col min="8196" max="8196" width="29" style="113" customWidth="1"/>
    <col min="8197" max="8197" width="31.88671875" style="113" customWidth="1"/>
    <col min="8198" max="8198" width="17.77734375" style="113" customWidth="1"/>
    <col min="8199" max="8200" width="8.88671875" style="113"/>
    <col min="8201" max="8201" width="11.21875" style="113" bestFit="1" customWidth="1"/>
    <col min="8202" max="8448" width="8.88671875" style="113"/>
    <col min="8449" max="8449" width="7.77734375" style="113" customWidth="1"/>
    <col min="8450" max="8450" width="13.6640625" style="113" customWidth="1"/>
    <col min="8451" max="8451" width="27.21875" style="113" customWidth="1"/>
    <col min="8452" max="8452" width="29" style="113" customWidth="1"/>
    <col min="8453" max="8453" width="31.88671875" style="113" customWidth="1"/>
    <col min="8454" max="8454" width="17.77734375" style="113" customWidth="1"/>
    <col min="8455" max="8456" width="8.88671875" style="113"/>
    <col min="8457" max="8457" width="11.21875" style="113" bestFit="1" customWidth="1"/>
    <col min="8458" max="8704" width="8.88671875" style="113"/>
    <col min="8705" max="8705" width="7.77734375" style="113" customWidth="1"/>
    <col min="8706" max="8706" width="13.6640625" style="113" customWidth="1"/>
    <col min="8707" max="8707" width="27.21875" style="113" customWidth="1"/>
    <col min="8708" max="8708" width="29" style="113" customWidth="1"/>
    <col min="8709" max="8709" width="31.88671875" style="113" customWidth="1"/>
    <col min="8710" max="8710" width="17.77734375" style="113" customWidth="1"/>
    <col min="8711" max="8712" width="8.88671875" style="113"/>
    <col min="8713" max="8713" width="11.21875" style="113" bestFit="1" customWidth="1"/>
    <col min="8714" max="8960" width="8.88671875" style="113"/>
    <col min="8961" max="8961" width="7.77734375" style="113" customWidth="1"/>
    <col min="8962" max="8962" width="13.6640625" style="113" customWidth="1"/>
    <col min="8963" max="8963" width="27.21875" style="113" customWidth="1"/>
    <col min="8964" max="8964" width="29" style="113" customWidth="1"/>
    <col min="8965" max="8965" width="31.88671875" style="113" customWidth="1"/>
    <col min="8966" max="8966" width="17.77734375" style="113" customWidth="1"/>
    <col min="8967" max="8968" width="8.88671875" style="113"/>
    <col min="8969" max="8969" width="11.21875" style="113" bestFit="1" customWidth="1"/>
    <col min="8970" max="9216" width="8.88671875" style="113"/>
    <col min="9217" max="9217" width="7.77734375" style="113" customWidth="1"/>
    <col min="9218" max="9218" width="13.6640625" style="113" customWidth="1"/>
    <col min="9219" max="9219" width="27.21875" style="113" customWidth="1"/>
    <col min="9220" max="9220" width="29" style="113" customWidth="1"/>
    <col min="9221" max="9221" width="31.88671875" style="113" customWidth="1"/>
    <col min="9222" max="9222" width="17.77734375" style="113" customWidth="1"/>
    <col min="9223" max="9224" width="8.88671875" style="113"/>
    <col min="9225" max="9225" width="11.21875" style="113" bestFit="1" customWidth="1"/>
    <col min="9226" max="9472" width="8.88671875" style="113"/>
    <col min="9473" max="9473" width="7.77734375" style="113" customWidth="1"/>
    <col min="9474" max="9474" width="13.6640625" style="113" customWidth="1"/>
    <col min="9475" max="9475" width="27.21875" style="113" customWidth="1"/>
    <col min="9476" max="9476" width="29" style="113" customWidth="1"/>
    <col min="9477" max="9477" width="31.88671875" style="113" customWidth="1"/>
    <col min="9478" max="9478" width="17.77734375" style="113" customWidth="1"/>
    <col min="9479" max="9480" width="8.88671875" style="113"/>
    <col min="9481" max="9481" width="11.21875" style="113" bestFit="1" customWidth="1"/>
    <col min="9482" max="9728" width="8.88671875" style="113"/>
    <col min="9729" max="9729" width="7.77734375" style="113" customWidth="1"/>
    <col min="9730" max="9730" width="13.6640625" style="113" customWidth="1"/>
    <col min="9731" max="9731" width="27.21875" style="113" customWidth="1"/>
    <col min="9732" max="9732" width="29" style="113" customWidth="1"/>
    <col min="9733" max="9733" width="31.88671875" style="113" customWidth="1"/>
    <col min="9734" max="9734" width="17.77734375" style="113" customWidth="1"/>
    <col min="9735" max="9736" width="8.88671875" style="113"/>
    <col min="9737" max="9737" width="11.21875" style="113" bestFit="1" customWidth="1"/>
    <col min="9738" max="9984" width="8.88671875" style="113"/>
    <col min="9985" max="9985" width="7.77734375" style="113" customWidth="1"/>
    <col min="9986" max="9986" width="13.6640625" style="113" customWidth="1"/>
    <col min="9987" max="9987" width="27.21875" style="113" customWidth="1"/>
    <col min="9988" max="9988" width="29" style="113" customWidth="1"/>
    <col min="9989" max="9989" width="31.88671875" style="113" customWidth="1"/>
    <col min="9990" max="9990" width="17.77734375" style="113" customWidth="1"/>
    <col min="9991" max="9992" width="8.88671875" style="113"/>
    <col min="9993" max="9993" width="11.21875" style="113" bestFit="1" customWidth="1"/>
    <col min="9994" max="10240" width="8.88671875" style="113"/>
    <col min="10241" max="10241" width="7.77734375" style="113" customWidth="1"/>
    <col min="10242" max="10242" width="13.6640625" style="113" customWidth="1"/>
    <col min="10243" max="10243" width="27.21875" style="113" customWidth="1"/>
    <col min="10244" max="10244" width="29" style="113" customWidth="1"/>
    <col min="10245" max="10245" width="31.88671875" style="113" customWidth="1"/>
    <col min="10246" max="10246" width="17.77734375" style="113" customWidth="1"/>
    <col min="10247" max="10248" width="8.88671875" style="113"/>
    <col min="10249" max="10249" width="11.21875" style="113" bestFit="1" customWidth="1"/>
    <col min="10250" max="10496" width="8.88671875" style="113"/>
    <col min="10497" max="10497" width="7.77734375" style="113" customWidth="1"/>
    <col min="10498" max="10498" width="13.6640625" style="113" customWidth="1"/>
    <col min="10499" max="10499" width="27.21875" style="113" customWidth="1"/>
    <col min="10500" max="10500" width="29" style="113" customWidth="1"/>
    <col min="10501" max="10501" width="31.88671875" style="113" customWidth="1"/>
    <col min="10502" max="10502" width="17.77734375" style="113" customWidth="1"/>
    <col min="10503" max="10504" width="8.88671875" style="113"/>
    <col min="10505" max="10505" width="11.21875" style="113" bestFit="1" customWidth="1"/>
    <col min="10506" max="10752" width="8.88671875" style="113"/>
    <col min="10753" max="10753" width="7.77734375" style="113" customWidth="1"/>
    <col min="10754" max="10754" width="13.6640625" style="113" customWidth="1"/>
    <col min="10755" max="10755" width="27.21875" style="113" customWidth="1"/>
    <col min="10756" max="10756" width="29" style="113" customWidth="1"/>
    <col min="10757" max="10757" width="31.88671875" style="113" customWidth="1"/>
    <col min="10758" max="10758" width="17.77734375" style="113" customWidth="1"/>
    <col min="10759" max="10760" width="8.88671875" style="113"/>
    <col min="10761" max="10761" width="11.21875" style="113" bestFit="1" customWidth="1"/>
    <col min="10762" max="11008" width="8.88671875" style="113"/>
    <col min="11009" max="11009" width="7.77734375" style="113" customWidth="1"/>
    <col min="11010" max="11010" width="13.6640625" style="113" customWidth="1"/>
    <col min="11011" max="11011" width="27.21875" style="113" customWidth="1"/>
    <col min="11012" max="11012" width="29" style="113" customWidth="1"/>
    <col min="11013" max="11013" width="31.88671875" style="113" customWidth="1"/>
    <col min="11014" max="11014" width="17.77734375" style="113" customWidth="1"/>
    <col min="11015" max="11016" width="8.88671875" style="113"/>
    <col min="11017" max="11017" width="11.21875" style="113" bestFit="1" customWidth="1"/>
    <col min="11018" max="11264" width="8.88671875" style="113"/>
    <col min="11265" max="11265" width="7.77734375" style="113" customWidth="1"/>
    <col min="11266" max="11266" width="13.6640625" style="113" customWidth="1"/>
    <col min="11267" max="11267" width="27.21875" style="113" customWidth="1"/>
    <col min="11268" max="11268" width="29" style="113" customWidth="1"/>
    <col min="11269" max="11269" width="31.88671875" style="113" customWidth="1"/>
    <col min="11270" max="11270" width="17.77734375" style="113" customWidth="1"/>
    <col min="11271" max="11272" width="8.88671875" style="113"/>
    <col min="11273" max="11273" width="11.21875" style="113" bestFit="1" customWidth="1"/>
    <col min="11274" max="11520" width="8.88671875" style="113"/>
    <col min="11521" max="11521" width="7.77734375" style="113" customWidth="1"/>
    <col min="11522" max="11522" width="13.6640625" style="113" customWidth="1"/>
    <col min="11523" max="11523" width="27.21875" style="113" customWidth="1"/>
    <col min="11524" max="11524" width="29" style="113" customWidth="1"/>
    <col min="11525" max="11525" width="31.88671875" style="113" customWidth="1"/>
    <col min="11526" max="11526" width="17.77734375" style="113" customWidth="1"/>
    <col min="11527" max="11528" width="8.88671875" style="113"/>
    <col min="11529" max="11529" width="11.21875" style="113" bestFit="1" customWidth="1"/>
    <col min="11530" max="11776" width="8.88671875" style="113"/>
    <col min="11777" max="11777" width="7.77734375" style="113" customWidth="1"/>
    <col min="11778" max="11778" width="13.6640625" style="113" customWidth="1"/>
    <col min="11779" max="11779" width="27.21875" style="113" customWidth="1"/>
    <col min="11780" max="11780" width="29" style="113" customWidth="1"/>
    <col min="11781" max="11781" width="31.88671875" style="113" customWidth="1"/>
    <col min="11782" max="11782" width="17.77734375" style="113" customWidth="1"/>
    <col min="11783" max="11784" width="8.88671875" style="113"/>
    <col min="11785" max="11785" width="11.21875" style="113" bestFit="1" customWidth="1"/>
    <col min="11786" max="12032" width="8.88671875" style="113"/>
    <col min="12033" max="12033" width="7.77734375" style="113" customWidth="1"/>
    <col min="12034" max="12034" width="13.6640625" style="113" customWidth="1"/>
    <col min="12035" max="12035" width="27.21875" style="113" customWidth="1"/>
    <col min="12036" max="12036" width="29" style="113" customWidth="1"/>
    <col min="12037" max="12037" width="31.88671875" style="113" customWidth="1"/>
    <col min="12038" max="12038" width="17.77734375" style="113" customWidth="1"/>
    <col min="12039" max="12040" width="8.88671875" style="113"/>
    <col min="12041" max="12041" width="11.21875" style="113" bestFit="1" customWidth="1"/>
    <col min="12042" max="12288" width="8.88671875" style="113"/>
    <col min="12289" max="12289" width="7.77734375" style="113" customWidth="1"/>
    <col min="12290" max="12290" width="13.6640625" style="113" customWidth="1"/>
    <col min="12291" max="12291" width="27.21875" style="113" customWidth="1"/>
    <col min="12292" max="12292" width="29" style="113" customWidth="1"/>
    <col min="12293" max="12293" width="31.88671875" style="113" customWidth="1"/>
    <col min="12294" max="12294" width="17.77734375" style="113" customWidth="1"/>
    <col min="12295" max="12296" width="8.88671875" style="113"/>
    <col min="12297" max="12297" width="11.21875" style="113" bestFit="1" customWidth="1"/>
    <col min="12298" max="12544" width="8.88671875" style="113"/>
    <col min="12545" max="12545" width="7.77734375" style="113" customWidth="1"/>
    <col min="12546" max="12546" width="13.6640625" style="113" customWidth="1"/>
    <col min="12547" max="12547" width="27.21875" style="113" customWidth="1"/>
    <col min="12548" max="12548" width="29" style="113" customWidth="1"/>
    <col min="12549" max="12549" width="31.88671875" style="113" customWidth="1"/>
    <col min="12550" max="12550" width="17.77734375" style="113" customWidth="1"/>
    <col min="12551" max="12552" width="8.88671875" style="113"/>
    <col min="12553" max="12553" width="11.21875" style="113" bestFit="1" customWidth="1"/>
    <col min="12554" max="12800" width="8.88671875" style="113"/>
    <col min="12801" max="12801" width="7.77734375" style="113" customWidth="1"/>
    <col min="12802" max="12802" width="13.6640625" style="113" customWidth="1"/>
    <col min="12803" max="12803" width="27.21875" style="113" customWidth="1"/>
    <col min="12804" max="12804" width="29" style="113" customWidth="1"/>
    <col min="12805" max="12805" width="31.88671875" style="113" customWidth="1"/>
    <col min="12806" max="12806" width="17.77734375" style="113" customWidth="1"/>
    <col min="12807" max="12808" width="8.88671875" style="113"/>
    <col min="12809" max="12809" width="11.21875" style="113" bestFit="1" customWidth="1"/>
    <col min="12810" max="13056" width="8.88671875" style="113"/>
    <col min="13057" max="13057" width="7.77734375" style="113" customWidth="1"/>
    <col min="13058" max="13058" width="13.6640625" style="113" customWidth="1"/>
    <col min="13059" max="13059" width="27.21875" style="113" customWidth="1"/>
    <col min="13060" max="13060" width="29" style="113" customWidth="1"/>
    <col min="13061" max="13061" width="31.88671875" style="113" customWidth="1"/>
    <col min="13062" max="13062" width="17.77734375" style="113" customWidth="1"/>
    <col min="13063" max="13064" width="8.88671875" style="113"/>
    <col min="13065" max="13065" width="11.21875" style="113" bestFit="1" customWidth="1"/>
    <col min="13066" max="13312" width="8.88671875" style="113"/>
    <col min="13313" max="13313" width="7.77734375" style="113" customWidth="1"/>
    <col min="13314" max="13314" width="13.6640625" style="113" customWidth="1"/>
    <col min="13315" max="13315" width="27.21875" style="113" customWidth="1"/>
    <col min="13316" max="13316" width="29" style="113" customWidth="1"/>
    <col min="13317" max="13317" width="31.88671875" style="113" customWidth="1"/>
    <col min="13318" max="13318" width="17.77734375" style="113" customWidth="1"/>
    <col min="13319" max="13320" width="8.88671875" style="113"/>
    <col min="13321" max="13321" width="11.21875" style="113" bestFit="1" customWidth="1"/>
    <col min="13322" max="13568" width="8.88671875" style="113"/>
    <col min="13569" max="13569" width="7.77734375" style="113" customWidth="1"/>
    <col min="13570" max="13570" width="13.6640625" style="113" customWidth="1"/>
    <col min="13571" max="13571" width="27.21875" style="113" customWidth="1"/>
    <col min="13572" max="13572" width="29" style="113" customWidth="1"/>
    <col min="13573" max="13573" width="31.88671875" style="113" customWidth="1"/>
    <col min="13574" max="13574" width="17.77734375" style="113" customWidth="1"/>
    <col min="13575" max="13576" width="8.88671875" style="113"/>
    <col min="13577" max="13577" width="11.21875" style="113" bestFit="1" customWidth="1"/>
    <col min="13578" max="13824" width="8.88671875" style="113"/>
    <col min="13825" max="13825" width="7.77734375" style="113" customWidth="1"/>
    <col min="13826" max="13826" width="13.6640625" style="113" customWidth="1"/>
    <col min="13827" max="13827" width="27.21875" style="113" customWidth="1"/>
    <col min="13828" max="13828" width="29" style="113" customWidth="1"/>
    <col min="13829" max="13829" width="31.88671875" style="113" customWidth="1"/>
    <col min="13830" max="13830" width="17.77734375" style="113" customWidth="1"/>
    <col min="13831" max="13832" width="8.88671875" style="113"/>
    <col min="13833" max="13833" width="11.21875" style="113" bestFit="1" customWidth="1"/>
    <col min="13834" max="14080" width="8.88671875" style="113"/>
    <col min="14081" max="14081" width="7.77734375" style="113" customWidth="1"/>
    <col min="14082" max="14082" width="13.6640625" style="113" customWidth="1"/>
    <col min="14083" max="14083" width="27.21875" style="113" customWidth="1"/>
    <col min="14084" max="14084" width="29" style="113" customWidth="1"/>
    <col min="14085" max="14085" width="31.88671875" style="113" customWidth="1"/>
    <col min="14086" max="14086" width="17.77734375" style="113" customWidth="1"/>
    <col min="14087" max="14088" width="8.88671875" style="113"/>
    <col min="14089" max="14089" width="11.21875" style="113" bestFit="1" customWidth="1"/>
    <col min="14090" max="14336" width="8.88671875" style="113"/>
    <col min="14337" max="14337" width="7.77734375" style="113" customWidth="1"/>
    <col min="14338" max="14338" width="13.6640625" style="113" customWidth="1"/>
    <col min="14339" max="14339" width="27.21875" style="113" customWidth="1"/>
    <col min="14340" max="14340" width="29" style="113" customWidth="1"/>
    <col min="14341" max="14341" width="31.88671875" style="113" customWidth="1"/>
    <col min="14342" max="14342" width="17.77734375" style="113" customWidth="1"/>
    <col min="14343" max="14344" width="8.88671875" style="113"/>
    <col min="14345" max="14345" width="11.21875" style="113" bestFit="1" customWidth="1"/>
    <col min="14346" max="14592" width="8.88671875" style="113"/>
    <col min="14593" max="14593" width="7.77734375" style="113" customWidth="1"/>
    <col min="14594" max="14594" width="13.6640625" style="113" customWidth="1"/>
    <col min="14595" max="14595" width="27.21875" style="113" customWidth="1"/>
    <col min="14596" max="14596" width="29" style="113" customWidth="1"/>
    <col min="14597" max="14597" width="31.88671875" style="113" customWidth="1"/>
    <col min="14598" max="14598" width="17.77734375" style="113" customWidth="1"/>
    <col min="14599" max="14600" width="8.88671875" style="113"/>
    <col min="14601" max="14601" width="11.21875" style="113" bestFit="1" customWidth="1"/>
    <col min="14602" max="14848" width="8.88671875" style="113"/>
    <col min="14849" max="14849" width="7.77734375" style="113" customWidth="1"/>
    <col min="14850" max="14850" width="13.6640625" style="113" customWidth="1"/>
    <col min="14851" max="14851" width="27.21875" style="113" customWidth="1"/>
    <col min="14852" max="14852" width="29" style="113" customWidth="1"/>
    <col min="14853" max="14853" width="31.88671875" style="113" customWidth="1"/>
    <col min="14854" max="14854" width="17.77734375" style="113" customWidth="1"/>
    <col min="14855" max="14856" width="8.88671875" style="113"/>
    <col min="14857" max="14857" width="11.21875" style="113" bestFit="1" customWidth="1"/>
    <col min="14858" max="15104" width="8.88671875" style="113"/>
    <col min="15105" max="15105" width="7.77734375" style="113" customWidth="1"/>
    <col min="15106" max="15106" width="13.6640625" style="113" customWidth="1"/>
    <col min="15107" max="15107" width="27.21875" style="113" customWidth="1"/>
    <col min="15108" max="15108" width="29" style="113" customWidth="1"/>
    <col min="15109" max="15109" width="31.88671875" style="113" customWidth="1"/>
    <col min="15110" max="15110" width="17.77734375" style="113" customWidth="1"/>
    <col min="15111" max="15112" width="8.88671875" style="113"/>
    <col min="15113" max="15113" width="11.21875" style="113" bestFit="1" customWidth="1"/>
    <col min="15114" max="15360" width="8.88671875" style="113"/>
    <col min="15361" max="15361" width="7.77734375" style="113" customWidth="1"/>
    <col min="15362" max="15362" width="13.6640625" style="113" customWidth="1"/>
    <col min="15363" max="15363" width="27.21875" style="113" customWidth="1"/>
    <col min="15364" max="15364" width="29" style="113" customWidth="1"/>
    <col min="15365" max="15365" width="31.88671875" style="113" customWidth="1"/>
    <col min="15366" max="15366" width="17.77734375" style="113" customWidth="1"/>
    <col min="15367" max="15368" width="8.88671875" style="113"/>
    <col min="15369" max="15369" width="11.21875" style="113" bestFit="1" customWidth="1"/>
    <col min="15370" max="15616" width="8.88671875" style="113"/>
    <col min="15617" max="15617" width="7.77734375" style="113" customWidth="1"/>
    <col min="15618" max="15618" width="13.6640625" style="113" customWidth="1"/>
    <col min="15619" max="15619" width="27.21875" style="113" customWidth="1"/>
    <col min="15620" max="15620" width="29" style="113" customWidth="1"/>
    <col min="15621" max="15621" width="31.88671875" style="113" customWidth="1"/>
    <col min="15622" max="15622" width="17.77734375" style="113" customWidth="1"/>
    <col min="15623" max="15624" width="8.88671875" style="113"/>
    <col min="15625" max="15625" width="11.21875" style="113" bestFit="1" customWidth="1"/>
    <col min="15626" max="15872" width="8.88671875" style="113"/>
    <col min="15873" max="15873" width="7.77734375" style="113" customWidth="1"/>
    <col min="15874" max="15874" width="13.6640625" style="113" customWidth="1"/>
    <col min="15875" max="15875" width="27.21875" style="113" customWidth="1"/>
    <col min="15876" max="15876" width="29" style="113" customWidth="1"/>
    <col min="15877" max="15877" width="31.88671875" style="113" customWidth="1"/>
    <col min="15878" max="15878" width="17.77734375" style="113" customWidth="1"/>
    <col min="15879" max="15880" width="8.88671875" style="113"/>
    <col min="15881" max="15881" width="11.21875" style="113" bestFit="1" customWidth="1"/>
    <col min="15882" max="16128" width="8.88671875" style="113"/>
    <col min="16129" max="16129" width="7.77734375" style="113" customWidth="1"/>
    <col min="16130" max="16130" width="13.6640625" style="113" customWidth="1"/>
    <col min="16131" max="16131" width="27.21875" style="113" customWidth="1"/>
    <col min="16132" max="16132" width="29" style="113" customWidth="1"/>
    <col min="16133" max="16133" width="31.88671875" style="113" customWidth="1"/>
    <col min="16134" max="16134" width="17.77734375" style="113" customWidth="1"/>
    <col min="16135" max="16136" width="8.88671875" style="113"/>
    <col min="16137" max="16137" width="11.21875" style="113" bestFit="1" customWidth="1"/>
    <col min="16138" max="16384" width="8.88671875" style="113"/>
  </cols>
  <sheetData>
    <row r="1" spans="1:17" s="110" customFormat="1" ht="20.100000000000001" customHeight="1" x14ac:dyDescent="0.15">
      <c r="A1" s="205" t="s">
        <v>537</v>
      </c>
      <c r="B1" s="205"/>
      <c r="C1" s="205"/>
      <c r="D1" s="205"/>
      <c r="E1" s="205"/>
      <c r="F1" s="205"/>
    </row>
    <row r="2" spans="1:17" s="111" customFormat="1" ht="10.5" customHeight="1" x14ac:dyDescent="0.15">
      <c r="D2" s="112"/>
    </row>
    <row r="3" spans="1:17" ht="18" customHeight="1" thickBot="1" x14ac:dyDescent="0.2">
      <c r="A3" s="113" t="s">
        <v>538</v>
      </c>
      <c r="E3" s="206" t="str">
        <f>"금액 : 일금 "&amp;NUMBERSTRING(D35,1)&amp;"원정"</f>
        <v>금액 : 일금 영원정</v>
      </c>
      <c r="F3" s="206"/>
    </row>
    <row r="4" spans="1:17" s="118" customFormat="1" ht="18" customHeight="1" thickBot="1" x14ac:dyDescent="0.2">
      <c r="A4" s="207"/>
      <c r="B4" s="208"/>
      <c r="C4" s="209"/>
      <c r="D4" s="115" t="s">
        <v>539</v>
      </c>
      <c r="E4" s="116" t="s">
        <v>540</v>
      </c>
      <c r="F4" s="117" t="s">
        <v>541</v>
      </c>
    </row>
    <row r="5" spans="1:17" ht="18" customHeight="1" x14ac:dyDescent="0.15">
      <c r="A5" s="119"/>
      <c r="B5" s="210" t="s">
        <v>542</v>
      </c>
      <c r="C5" s="120" t="s">
        <v>543</v>
      </c>
      <c r="D5" s="121">
        <f>'집계표(기계)'!F5</f>
        <v>0</v>
      </c>
      <c r="E5" s="122"/>
      <c r="F5" s="123"/>
    </row>
    <row r="6" spans="1:17" ht="18" customHeight="1" x14ac:dyDescent="0.15">
      <c r="A6" s="124" t="s">
        <v>544</v>
      </c>
      <c r="B6" s="211"/>
      <c r="C6" s="125" t="s">
        <v>545</v>
      </c>
      <c r="D6" s="126"/>
      <c r="E6" s="127"/>
      <c r="F6" s="128"/>
    </row>
    <row r="7" spans="1:17" ht="18" customHeight="1" x14ac:dyDescent="0.15">
      <c r="A7" s="124"/>
      <c r="B7" s="212"/>
      <c r="C7" s="125" t="s">
        <v>546</v>
      </c>
      <c r="D7" s="126">
        <f>SUM(D5:D6)</f>
        <v>0</v>
      </c>
      <c r="E7" s="129"/>
      <c r="F7" s="128"/>
    </row>
    <row r="8" spans="1:17" ht="18" customHeight="1" x14ac:dyDescent="0.15">
      <c r="A8" s="124"/>
      <c r="B8" s="213" t="s">
        <v>547</v>
      </c>
      <c r="C8" s="125" t="s">
        <v>548</v>
      </c>
      <c r="D8" s="126">
        <f>'집계표(기계)'!H5</f>
        <v>0</v>
      </c>
      <c r="E8" s="129"/>
      <c r="F8" s="128"/>
    </row>
    <row r="9" spans="1:17" ht="18" customHeight="1" x14ac:dyDescent="0.15">
      <c r="A9" s="124"/>
      <c r="B9" s="211"/>
      <c r="C9" s="125" t="s">
        <v>549</v>
      </c>
      <c r="D9" s="126">
        <f>INT(SUM(D8*0.15))</f>
        <v>0</v>
      </c>
      <c r="E9" s="129" t="s">
        <v>550</v>
      </c>
      <c r="F9" s="128"/>
    </row>
    <row r="10" spans="1:17" ht="18" customHeight="1" x14ac:dyDescent="0.15">
      <c r="A10" s="124" t="s">
        <v>551</v>
      </c>
      <c r="B10" s="212"/>
      <c r="C10" s="125" t="s">
        <v>552</v>
      </c>
      <c r="D10" s="126">
        <f>SUM(D8:D9)</f>
        <v>0</v>
      </c>
      <c r="E10" s="129"/>
      <c r="F10" s="128"/>
    </row>
    <row r="11" spans="1:17" ht="18" customHeight="1" x14ac:dyDescent="0.15">
      <c r="A11" s="124"/>
      <c r="B11" s="213" t="s">
        <v>553</v>
      </c>
      <c r="C11" s="125" t="s">
        <v>554</v>
      </c>
      <c r="D11" s="126"/>
      <c r="E11" s="129"/>
      <c r="F11" s="128"/>
      <c r="I11" s="130"/>
    </row>
    <row r="12" spans="1:17" ht="18" customHeight="1" x14ac:dyDescent="0.15">
      <c r="A12" s="124"/>
      <c r="B12" s="214"/>
      <c r="C12" s="125" t="s">
        <v>555</v>
      </c>
      <c r="D12" s="126">
        <f>'집계표(기계)'!J5</f>
        <v>0</v>
      </c>
      <c r="E12" s="129"/>
      <c r="F12" s="128"/>
    </row>
    <row r="13" spans="1:17" ht="18" customHeight="1" x14ac:dyDescent="0.15">
      <c r="A13" s="124"/>
      <c r="B13" s="214"/>
      <c r="C13" s="125" t="s">
        <v>556</v>
      </c>
      <c r="D13" s="126">
        <f>INT(SUM(D10)*0.0356)</f>
        <v>0</v>
      </c>
      <c r="E13" s="129" t="s">
        <v>557</v>
      </c>
      <c r="F13" s="131" t="s">
        <v>558</v>
      </c>
      <c r="K13" s="132"/>
      <c r="L13" s="132"/>
      <c r="M13" s="132"/>
      <c r="N13" s="132"/>
      <c r="O13" s="132"/>
      <c r="P13" s="132"/>
      <c r="Q13" s="132"/>
    </row>
    <row r="14" spans="1:17" ht="18" customHeight="1" x14ac:dyDescent="0.15">
      <c r="A14" s="124" t="s">
        <v>559</v>
      </c>
      <c r="B14" s="214"/>
      <c r="C14" s="125" t="s">
        <v>560</v>
      </c>
      <c r="D14" s="126">
        <f>INT(SUM(D10)*0.0101)</f>
        <v>0</v>
      </c>
      <c r="E14" s="129" t="s">
        <v>561</v>
      </c>
      <c r="F14" s="131" t="s">
        <v>558</v>
      </c>
    </row>
    <row r="15" spans="1:17" ht="18" customHeight="1" x14ac:dyDescent="0.15">
      <c r="A15" s="124"/>
      <c r="B15" s="214"/>
      <c r="C15" s="125" t="s">
        <v>562</v>
      </c>
      <c r="D15" s="126">
        <f>INT(SUM(D8)*0.03545)</f>
        <v>0</v>
      </c>
      <c r="E15" s="129" t="s">
        <v>563</v>
      </c>
      <c r="F15" s="131" t="s">
        <v>564</v>
      </c>
    </row>
    <row r="16" spans="1:17" ht="18" customHeight="1" x14ac:dyDescent="0.15">
      <c r="A16" s="124"/>
      <c r="B16" s="214"/>
      <c r="C16" s="125" t="s">
        <v>565</v>
      </c>
      <c r="D16" s="126">
        <f>INT(SUM(D8)*0.045)</f>
        <v>0</v>
      </c>
      <c r="E16" s="129" t="s">
        <v>566</v>
      </c>
      <c r="F16" s="131" t="s">
        <v>564</v>
      </c>
    </row>
    <row r="17" spans="1:9" ht="18" customHeight="1" x14ac:dyDescent="0.15">
      <c r="A17" s="124"/>
      <c r="B17" s="214"/>
      <c r="C17" s="125" t="s">
        <v>567</v>
      </c>
      <c r="D17" s="126">
        <f>INT(SUM(D15)*0.1295)</f>
        <v>0</v>
      </c>
      <c r="E17" s="129" t="s">
        <v>568</v>
      </c>
      <c r="F17" s="131" t="s">
        <v>564</v>
      </c>
    </row>
    <row r="18" spans="1:9" ht="18" customHeight="1" x14ac:dyDescent="0.15">
      <c r="A18" s="124" t="s">
        <v>569</v>
      </c>
      <c r="B18" s="214"/>
      <c r="C18" s="125" t="s">
        <v>570</v>
      </c>
      <c r="D18" s="126"/>
      <c r="E18" s="129" t="s">
        <v>571</v>
      </c>
      <c r="F18" s="131" t="s">
        <v>572</v>
      </c>
    </row>
    <row r="19" spans="1:9" ht="18" customHeight="1" x14ac:dyDescent="0.15">
      <c r="A19" s="124"/>
      <c r="B19" s="214"/>
      <c r="C19" s="125" t="s">
        <v>573</v>
      </c>
      <c r="D19" s="126">
        <f>INT(SUM((D5+D8)*0.0311))</f>
        <v>0</v>
      </c>
      <c r="E19" s="129" t="s">
        <v>574</v>
      </c>
      <c r="F19" s="131" t="s">
        <v>575</v>
      </c>
    </row>
    <row r="20" spans="1:9" ht="18" customHeight="1" x14ac:dyDescent="0.15">
      <c r="A20" s="124" t="s">
        <v>576</v>
      </c>
      <c r="B20" s="214"/>
      <c r="C20" s="125" t="s">
        <v>577</v>
      </c>
      <c r="D20" s="126">
        <f>INT(SUM(D7+D10)*0.046)</f>
        <v>0</v>
      </c>
      <c r="E20" s="129" t="s">
        <v>578</v>
      </c>
      <c r="F20" s="128"/>
    </row>
    <row r="21" spans="1:9" ht="18" customHeight="1" x14ac:dyDescent="0.15">
      <c r="A21" s="124"/>
      <c r="B21" s="214"/>
      <c r="C21" s="125" t="s">
        <v>579</v>
      </c>
      <c r="D21" s="126"/>
      <c r="E21" s="129" t="s">
        <v>580</v>
      </c>
      <c r="F21" s="128"/>
      <c r="H21" s="133"/>
      <c r="I21" s="133"/>
    </row>
    <row r="22" spans="1:9" ht="18" customHeight="1" x14ac:dyDescent="0.15">
      <c r="A22" s="124"/>
      <c r="B22" s="214"/>
      <c r="C22" s="134" t="s">
        <v>581</v>
      </c>
      <c r="D22" s="126"/>
      <c r="E22" s="129" t="s">
        <v>582</v>
      </c>
      <c r="F22" s="128"/>
      <c r="H22" s="133"/>
      <c r="I22" s="133"/>
    </row>
    <row r="23" spans="1:9" ht="18" customHeight="1" x14ac:dyDescent="0.15">
      <c r="A23" s="124"/>
      <c r="B23" s="214"/>
      <c r="C23" s="134" t="s">
        <v>583</v>
      </c>
      <c r="D23" s="126"/>
      <c r="E23" s="129" t="s">
        <v>584</v>
      </c>
      <c r="F23" s="128"/>
      <c r="H23" s="133"/>
      <c r="I23" s="133"/>
    </row>
    <row r="24" spans="1:9" ht="18" customHeight="1" x14ac:dyDescent="0.15">
      <c r="A24" s="135"/>
      <c r="B24" s="215"/>
      <c r="C24" s="136" t="s">
        <v>585</v>
      </c>
      <c r="D24" s="126">
        <f>SUM(D11:D23)</f>
        <v>0</v>
      </c>
      <c r="E24" s="137"/>
      <c r="F24" s="138"/>
    </row>
    <row r="25" spans="1:9" ht="18" customHeight="1" x14ac:dyDescent="0.15">
      <c r="A25" s="203" t="s">
        <v>586</v>
      </c>
      <c r="B25" s="204"/>
      <c r="C25" s="204"/>
      <c r="D25" s="126">
        <f>SUM(D24,D10,D7)</f>
        <v>0</v>
      </c>
      <c r="E25" s="129"/>
      <c r="F25" s="128"/>
    </row>
    <row r="26" spans="1:9" ht="18" customHeight="1" x14ac:dyDescent="0.15">
      <c r="A26" s="203" t="s">
        <v>587</v>
      </c>
      <c r="B26" s="204"/>
      <c r="C26" s="204"/>
      <c r="D26" s="126">
        <f>INT(SUM(D25)*0.06)</f>
        <v>0</v>
      </c>
      <c r="E26" s="129" t="s">
        <v>588</v>
      </c>
      <c r="F26" s="128"/>
    </row>
    <row r="27" spans="1:9" ht="18" customHeight="1" x14ac:dyDescent="0.15">
      <c r="A27" s="203" t="s">
        <v>589</v>
      </c>
      <c r="B27" s="204"/>
      <c r="C27" s="204"/>
      <c r="D27" s="126">
        <f>INT((SUM(D10+D24+D26))*0.15)</f>
        <v>0</v>
      </c>
      <c r="E27" s="129" t="s">
        <v>590</v>
      </c>
      <c r="F27" s="128"/>
    </row>
    <row r="28" spans="1:9" ht="18" customHeight="1" x14ac:dyDescent="0.15">
      <c r="A28" s="203" t="s">
        <v>591</v>
      </c>
      <c r="B28" s="204"/>
      <c r="C28" s="204"/>
      <c r="D28" s="126">
        <f>SUM(D25:D27)</f>
        <v>0</v>
      </c>
      <c r="E28" s="129"/>
      <c r="F28" s="128"/>
    </row>
    <row r="29" spans="1:9" ht="18" customHeight="1" x14ac:dyDescent="0.15">
      <c r="A29" s="216" t="s">
        <v>592</v>
      </c>
      <c r="B29" s="217"/>
      <c r="C29" s="218"/>
      <c r="D29" s="126">
        <f>INT(SUM(D28)*0.00364)</f>
        <v>0</v>
      </c>
      <c r="E29" s="129" t="s">
        <v>593</v>
      </c>
      <c r="F29" s="128"/>
    </row>
    <row r="30" spans="1:9" ht="18" customHeight="1" x14ac:dyDescent="0.15">
      <c r="A30" s="203" t="s">
        <v>594</v>
      </c>
      <c r="B30" s="204"/>
      <c r="C30" s="204"/>
      <c r="D30" s="126">
        <f>INT((D28+D29)*0.1)</f>
        <v>0</v>
      </c>
      <c r="E30" s="129" t="s">
        <v>595</v>
      </c>
      <c r="F30" s="128"/>
    </row>
    <row r="31" spans="1:9" ht="18" customHeight="1" x14ac:dyDescent="0.15">
      <c r="A31" s="203" t="s">
        <v>596</v>
      </c>
      <c r="B31" s="204"/>
      <c r="C31" s="204"/>
      <c r="D31" s="126">
        <f>INT((D30+D29+D28))</f>
        <v>0</v>
      </c>
      <c r="E31" s="129"/>
      <c r="F31" s="128"/>
    </row>
    <row r="32" spans="1:9" ht="18" customHeight="1" x14ac:dyDescent="0.15">
      <c r="A32" s="203" t="s">
        <v>597</v>
      </c>
      <c r="B32" s="204"/>
      <c r="C32" s="204"/>
      <c r="D32" s="126"/>
      <c r="E32" s="129"/>
      <c r="F32" s="128"/>
    </row>
    <row r="33" spans="1:6" ht="18" hidden="1" customHeight="1" x14ac:dyDescent="0.15">
      <c r="A33" s="203" t="s">
        <v>598</v>
      </c>
      <c r="B33" s="204"/>
      <c r="C33" s="204"/>
      <c r="D33" s="126"/>
      <c r="E33" s="127"/>
      <c r="F33" s="128"/>
    </row>
    <row r="34" spans="1:6" ht="18" customHeight="1" x14ac:dyDescent="0.15">
      <c r="A34" s="203" t="s">
        <v>599</v>
      </c>
      <c r="B34" s="204"/>
      <c r="C34" s="204"/>
      <c r="D34" s="139">
        <f>D31+D32+D33</f>
        <v>0</v>
      </c>
      <c r="E34" s="127"/>
      <c r="F34" s="128"/>
    </row>
    <row r="35" spans="1:6" ht="18" customHeight="1" thickBot="1" x14ac:dyDescent="0.2">
      <c r="A35" s="219" t="s">
        <v>600</v>
      </c>
      <c r="B35" s="220"/>
      <c r="C35" s="220"/>
      <c r="D35" s="140">
        <f>INT(SUM(D34)/1000)*1000</f>
        <v>0</v>
      </c>
      <c r="E35" s="141"/>
      <c r="F35" s="142"/>
    </row>
    <row r="36" spans="1:6" x14ac:dyDescent="0.15">
      <c r="D36" s="143"/>
    </row>
    <row r="37" spans="1:6" x14ac:dyDescent="0.15">
      <c r="D37" s="144"/>
    </row>
    <row r="38" spans="1:6" x14ac:dyDescent="0.15">
      <c r="D38" s="143">
        <f>D5+D8+D12</f>
        <v>0</v>
      </c>
    </row>
    <row r="39" spans="1:6" x14ac:dyDescent="0.15">
      <c r="D39" s="114">
        <f>D5+D8+D12+D32+D33</f>
        <v>0</v>
      </c>
    </row>
  </sheetData>
  <mergeCells count="17">
    <mergeCell ref="A31:C31"/>
    <mergeCell ref="A32:C32"/>
    <mergeCell ref="A33:C33"/>
    <mergeCell ref="A34:C34"/>
    <mergeCell ref="A35:C35"/>
    <mergeCell ref="A30:C30"/>
    <mergeCell ref="A1:F1"/>
    <mergeCell ref="E3:F3"/>
    <mergeCell ref="A4:C4"/>
    <mergeCell ref="B5:B7"/>
    <mergeCell ref="B8:B10"/>
    <mergeCell ref="B11:B24"/>
    <mergeCell ref="A25:C25"/>
    <mergeCell ref="A26:C26"/>
    <mergeCell ref="A27:C27"/>
    <mergeCell ref="A28:C28"/>
    <mergeCell ref="A29:C29"/>
  </mergeCells>
  <phoneticPr fontId="2" type="noConversion"/>
  <printOptions horizontalCentered="1"/>
  <pageMargins left="0.27559055118110237" right="0.15748031496062992" top="0.59055118110236227" bottom="0.23622047244094491" header="0.51181102362204722" footer="0.35433070866141736"/>
  <pageSetup paperSize="9" scale="87" orientation="landscape" verticalDpi="1200" r:id="rId1"/>
  <headerFooter alignWithMargins="0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"/>
  <sheetViews>
    <sheetView view="pageBreakPreview" zoomScale="80" zoomScaleNormal="100" zoomScaleSheetLayoutView="80" workbookViewId="0">
      <selection sqref="A1:M1"/>
    </sheetView>
  </sheetViews>
  <sheetFormatPr defaultRowHeight="16.5" x14ac:dyDescent="0.15"/>
  <cols>
    <col min="1" max="1" width="35.21875" style="145" customWidth="1"/>
    <col min="2" max="2" width="10.33203125" style="145" customWidth="1"/>
    <col min="3" max="4" width="4.109375" style="145" customWidth="1"/>
    <col min="5" max="12" width="13" style="145" customWidth="1"/>
    <col min="13" max="13" width="11.21875" style="145" customWidth="1"/>
    <col min="14" max="256" width="8.88671875" style="145"/>
    <col min="257" max="257" width="35.21875" style="145" customWidth="1"/>
    <col min="258" max="258" width="10.33203125" style="145" customWidth="1"/>
    <col min="259" max="260" width="4.109375" style="145" customWidth="1"/>
    <col min="261" max="268" width="13" style="145" customWidth="1"/>
    <col min="269" max="269" width="11.21875" style="145" customWidth="1"/>
    <col min="270" max="512" width="8.88671875" style="145"/>
    <col min="513" max="513" width="35.21875" style="145" customWidth="1"/>
    <col min="514" max="514" width="10.33203125" style="145" customWidth="1"/>
    <col min="515" max="516" width="4.109375" style="145" customWidth="1"/>
    <col min="517" max="524" width="13" style="145" customWidth="1"/>
    <col min="525" max="525" width="11.21875" style="145" customWidth="1"/>
    <col min="526" max="768" width="8.88671875" style="145"/>
    <col min="769" max="769" width="35.21875" style="145" customWidth="1"/>
    <col min="770" max="770" width="10.33203125" style="145" customWidth="1"/>
    <col min="771" max="772" width="4.109375" style="145" customWidth="1"/>
    <col min="773" max="780" width="13" style="145" customWidth="1"/>
    <col min="781" max="781" width="11.21875" style="145" customWidth="1"/>
    <col min="782" max="1024" width="8.88671875" style="145"/>
    <col min="1025" max="1025" width="35.21875" style="145" customWidth="1"/>
    <col min="1026" max="1026" width="10.33203125" style="145" customWidth="1"/>
    <col min="1027" max="1028" width="4.109375" style="145" customWidth="1"/>
    <col min="1029" max="1036" width="13" style="145" customWidth="1"/>
    <col min="1037" max="1037" width="11.21875" style="145" customWidth="1"/>
    <col min="1038" max="1280" width="8.88671875" style="145"/>
    <col min="1281" max="1281" width="35.21875" style="145" customWidth="1"/>
    <col min="1282" max="1282" width="10.33203125" style="145" customWidth="1"/>
    <col min="1283" max="1284" width="4.109375" style="145" customWidth="1"/>
    <col min="1285" max="1292" width="13" style="145" customWidth="1"/>
    <col min="1293" max="1293" width="11.21875" style="145" customWidth="1"/>
    <col min="1294" max="1536" width="8.88671875" style="145"/>
    <col min="1537" max="1537" width="35.21875" style="145" customWidth="1"/>
    <col min="1538" max="1538" width="10.33203125" style="145" customWidth="1"/>
    <col min="1539" max="1540" width="4.109375" style="145" customWidth="1"/>
    <col min="1541" max="1548" width="13" style="145" customWidth="1"/>
    <col min="1549" max="1549" width="11.21875" style="145" customWidth="1"/>
    <col min="1550" max="1792" width="8.88671875" style="145"/>
    <col min="1793" max="1793" width="35.21875" style="145" customWidth="1"/>
    <col min="1794" max="1794" width="10.33203125" style="145" customWidth="1"/>
    <col min="1795" max="1796" width="4.109375" style="145" customWidth="1"/>
    <col min="1797" max="1804" width="13" style="145" customWidth="1"/>
    <col min="1805" max="1805" width="11.21875" style="145" customWidth="1"/>
    <col min="1806" max="2048" width="8.88671875" style="145"/>
    <col min="2049" max="2049" width="35.21875" style="145" customWidth="1"/>
    <col min="2050" max="2050" width="10.33203125" style="145" customWidth="1"/>
    <col min="2051" max="2052" width="4.109375" style="145" customWidth="1"/>
    <col min="2053" max="2060" width="13" style="145" customWidth="1"/>
    <col min="2061" max="2061" width="11.21875" style="145" customWidth="1"/>
    <col min="2062" max="2304" width="8.88671875" style="145"/>
    <col min="2305" max="2305" width="35.21875" style="145" customWidth="1"/>
    <col min="2306" max="2306" width="10.33203125" style="145" customWidth="1"/>
    <col min="2307" max="2308" width="4.109375" style="145" customWidth="1"/>
    <col min="2309" max="2316" width="13" style="145" customWidth="1"/>
    <col min="2317" max="2317" width="11.21875" style="145" customWidth="1"/>
    <col min="2318" max="2560" width="8.88671875" style="145"/>
    <col min="2561" max="2561" width="35.21875" style="145" customWidth="1"/>
    <col min="2562" max="2562" width="10.33203125" style="145" customWidth="1"/>
    <col min="2563" max="2564" width="4.109375" style="145" customWidth="1"/>
    <col min="2565" max="2572" width="13" style="145" customWidth="1"/>
    <col min="2573" max="2573" width="11.21875" style="145" customWidth="1"/>
    <col min="2574" max="2816" width="8.88671875" style="145"/>
    <col min="2817" max="2817" width="35.21875" style="145" customWidth="1"/>
    <col min="2818" max="2818" width="10.33203125" style="145" customWidth="1"/>
    <col min="2819" max="2820" width="4.109375" style="145" customWidth="1"/>
    <col min="2821" max="2828" width="13" style="145" customWidth="1"/>
    <col min="2829" max="2829" width="11.21875" style="145" customWidth="1"/>
    <col min="2830" max="3072" width="8.88671875" style="145"/>
    <col min="3073" max="3073" width="35.21875" style="145" customWidth="1"/>
    <col min="3074" max="3074" width="10.33203125" style="145" customWidth="1"/>
    <col min="3075" max="3076" width="4.109375" style="145" customWidth="1"/>
    <col min="3077" max="3084" width="13" style="145" customWidth="1"/>
    <col min="3085" max="3085" width="11.21875" style="145" customWidth="1"/>
    <col min="3086" max="3328" width="8.88671875" style="145"/>
    <col min="3329" max="3329" width="35.21875" style="145" customWidth="1"/>
    <col min="3330" max="3330" width="10.33203125" style="145" customWidth="1"/>
    <col min="3331" max="3332" width="4.109375" style="145" customWidth="1"/>
    <col min="3333" max="3340" width="13" style="145" customWidth="1"/>
    <col min="3341" max="3341" width="11.21875" style="145" customWidth="1"/>
    <col min="3342" max="3584" width="8.88671875" style="145"/>
    <col min="3585" max="3585" width="35.21875" style="145" customWidth="1"/>
    <col min="3586" max="3586" width="10.33203125" style="145" customWidth="1"/>
    <col min="3587" max="3588" width="4.109375" style="145" customWidth="1"/>
    <col min="3589" max="3596" width="13" style="145" customWidth="1"/>
    <col min="3597" max="3597" width="11.21875" style="145" customWidth="1"/>
    <col min="3598" max="3840" width="8.88671875" style="145"/>
    <col min="3841" max="3841" width="35.21875" style="145" customWidth="1"/>
    <col min="3842" max="3842" width="10.33203125" style="145" customWidth="1"/>
    <col min="3843" max="3844" width="4.109375" style="145" customWidth="1"/>
    <col min="3845" max="3852" width="13" style="145" customWidth="1"/>
    <col min="3853" max="3853" width="11.21875" style="145" customWidth="1"/>
    <col min="3854" max="4096" width="8.88671875" style="145"/>
    <col min="4097" max="4097" width="35.21875" style="145" customWidth="1"/>
    <col min="4098" max="4098" width="10.33203125" style="145" customWidth="1"/>
    <col min="4099" max="4100" width="4.109375" style="145" customWidth="1"/>
    <col min="4101" max="4108" width="13" style="145" customWidth="1"/>
    <col min="4109" max="4109" width="11.21875" style="145" customWidth="1"/>
    <col min="4110" max="4352" width="8.88671875" style="145"/>
    <col min="4353" max="4353" width="35.21875" style="145" customWidth="1"/>
    <col min="4354" max="4354" width="10.33203125" style="145" customWidth="1"/>
    <col min="4355" max="4356" width="4.109375" style="145" customWidth="1"/>
    <col min="4357" max="4364" width="13" style="145" customWidth="1"/>
    <col min="4365" max="4365" width="11.21875" style="145" customWidth="1"/>
    <col min="4366" max="4608" width="8.88671875" style="145"/>
    <col min="4609" max="4609" width="35.21875" style="145" customWidth="1"/>
    <col min="4610" max="4610" width="10.33203125" style="145" customWidth="1"/>
    <col min="4611" max="4612" width="4.109375" style="145" customWidth="1"/>
    <col min="4613" max="4620" width="13" style="145" customWidth="1"/>
    <col min="4621" max="4621" width="11.21875" style="145" customWidth="1"/>
    <col min="4622" max="4864" width="8.88671875" style="145"/>
    <col min="4865" max="4865" width="35.21875" style="145" customWidth="1"/>
    <col min="4866" max="4866" width="10.33203125" style="145" customWidth="1"/>
    <col min="4867" max="4868" width="4.109375" style="145" customWidth="1"/>
    <col min="4869" max="4876" width="13" style="145" customWidth="1"/>
    <col min="4877" max="4877" width="11.21875" style="145" customWidth="1"/>
    <col min="4878" max="5120" width="8.88671875" style="145"/>
    <col min="5121" max="5121" width="35.21875" style="145" customWidth="1"/>
    <col min="5122" max="5122" width="10.33203125" style="145" customWidth="1"/>
    <col min="5123" max="5124" width="4.109375" style="145" customWidth="1"/>
    <col min="5125" max="5132" width="13" style="145" customWidth="1"/>
    <col min="5133" max="5133" width="11.21875" style="145" customWidth="1"/>
    <col min="5134" max="5376" width="8.88671875" style="145"/>
    <col min="5377" max="5377" width="35.21875" style="145" customWidth="1"/>
    <col min="5378" max="5378" width="10.33203125" style="145" customWidth="1"/>
    <col min="5379" max="5380" width="4.109375" style="145" customWidth="1"/>
    <col min="5381" max="5388" width="13" style="145" customWidth="1"/>
    <col min="5389" max="5389" width="11.21875" style="145" customWidth="1"/>
    <col min="5390" max="5632" width="8.88671875" style="145"/>
    <col min="5633" max="5633" width="35.21875" style="145" customWidth="1"/>
    <col min="5634" max="5634" width="10.33203125" style="145" customWidth="1"/>
    <col min="5635" max="5636" width="4.109375" style="145" customWidth="1"/>
    <col min="5637" max="5644" width="13" style="145" customWidth="1"/>
    <col min="5645" max="5645" width="11.21875" style="145" customWidth="1"/>
    <col min="5646" max="5888" width="8.88671875" style="145"/>
    <col min="5889" max="5889" width="35.21875" style="145" customWidth="1"/>
    <col min="5890" max="5890" width="10.33203125" style="145" customWidth="1"/>
    <col min="5891" max="5892" width="4.109375" style="145" customWidth="1"/>
    <col min="5893" max="5900" width="13" style="145" customWidth="1"/>
    <col min="5901" max="5901" width="11.21875" style="145" customWidth="1"/>
    <col min="5902" max="6144" width="8.88671875" style="145"/>
    <col min="6145" max="6145" width="35.21875" style="145" customWidth="1"/>
    <col min="6146" max="6146" width="10.33203125" style="145" customWidth="1"/>
    <col min="6147" max="6148" width="4.109375" style="145" customWidth="1"/>
    <col min="6149" max="6156" width="13" style="145" customWidth="1"/>
    <col min="6157" max="6157" width="11.21875" style="145" customWidth="1"/>
    <col min="6158" max="6400" width="8.88671875" style="145"/>
    <col min="6401" max="6401" width="35.21875" style="145" customWidth="1"/>
    <col min="6402" max="6402" width="10.33203125" style="145" customWidth="1"/>
    <col min="6403" max="6404" width="4.109375" style="145" customWidth="1"/>
    <col min="6405" max="6412" width="13" style="145" customWidth="1"/>
    <col min="6413" max="6413" width="11.21875" style="145" customWidth="1"/>
    <col min="6414" max="6656" width="8.88671875" style="145"/>
    <col min="6657" max="6657" width="35.21875" style="145" customWidth="1"/>
    <col min="6658" max="6658" width="10.33203125" style="145" customWidth="1"/>
    <col min="6659" max="6660" width="4.109375" style="145" customWidth="1"/>
    <col min="6661" max="6668" width="13" style="145" customWidth="1"/>
    <col min="6669" max="6669" width="11.21875" style="145" customWidth="1"/>
    <col min="6670" max="6912" width="8.88671875" style="145"/>
    <col min="6913" max="6913" width="35.21875" style="145" customWidth="1"/>
    <col min="6914" max="6914" width="10.33203125" style="145" customWidth="1"/>
    <col min="6915" max="6916" width="4.109375" style="145" customWidth="1"/>
    <col min="6917" max="6924" width="13" style="145" customWidth="1"/>
    <col min="6925" max="6925" width="11.21875" style="145" customWidth="1"/>
    <col min="6926" max="7168" width="8.88671875" style="145"/>
    <col min="7169" max="7169" width="35.21875" style="145" customWidth="1"/>
    <col min="7170" max="7170" width="10.33203125" style="145" customWidth="1"/>
    <col min="7171" max="7172" width="4.109375" style="145" customWidth="1"/>
    <col min="7173" max="7180" width="13" style="145" customWidth="1"/>
    <col min="7181" max="7181" width="11.21875" style="145" customWidth="1"/>
    <col min="7182" max="7424" width="8.88671875" style="145"/>
    <col min="7425" max="7425" width="35.21875" style="145" customWidth="1"/>
    <col min="7426" max="7426" width="10.33203125" style="145" customWidth="1"/>
    <col min="7427" max="7428" width="4.109375" style="145" customWidth="1"/>
    <col min="7429" max="7436" width="13" style="145" customWidth="1"/>
    <col min="7437" max="7437" width="11.21875" style="145" customWidth="1"/>
    <col min="7438" max="7680" width="8.88671875" style="145"/>
    <col min="7681" max="7681" width="35.21875" style="145" customWidth="1"/>
    <col min="7682" max="7682" width="10.33203125" style="145" customWidth="1"/>
    <col min="7683" max="7684" width="4.109375" style="145" customWidth="1"/>
    <col min="7685" max="7692" width="13" style="145" customWidth="1"/>
    <col min="7693" max="7693" width="11.21875" style="145" customWidth="1"/>
    <col min="7694" max="7936" width="8.88671875" style="145"/>
    <col min="7937" max="7937" width="35.21875" style="145" customWidth="1"/>
    <col min="7938" max="7938" width="10.33203125" style="145" customWidth="1"/>
    <col min="7939" max="7940" width="4.109375" style="145" customWidth="1"/>
    <col min="7941" max="7948" width="13" style="145" customWidth="1"/>
    <col min="7949" max="7949" width="11.21875" style="145" customWidth="1"/>
    <col min="7950" max="8192" width="8.88671875" style="145"/>
    <col min="8193" max="8193" width="35.21875" style="145" customWidth="1"/>
    <col min="8194" max="8194" width="10.33203125" style="145" customWidth="1"/>
    <col min="8195" max="8196" width="4.109375" style="145" customWidth="1"/>
    <col min="8197" max="8204" width="13" style="145" customWidth="1"/>
    <col min="8205" max="8205" width="11.21875" style="145" customWidth="1"/>
    <col min="8206" max="8448" width="8.88671875" style="145"/>
    <col min="8449" max="8449" width="35.21875" style="145" customWidth="1"/>
    <col min="8450" max="8450" width="10.33203125" style="145" customWidth="1"/>
    <col min="8451" max="8452" width="4.109375" style="145" customWidth="1"/>
    <col min="8453" max="8460" width="13" style="145" customWidth="1"/>
    <col min="8461" max="8461" width="11.21875" style="145" customWidth="1"/>
    <col min="8462" max="8704" width="8.88671875" style="145"/>
    <col min="8705" max="8705" width="35.21875" style="145" customWidth="1"/>
    <col min="8706" max="8706" width="10.33203125" style="145" customWidth="1"/>
    <col min="8707" max="8708" width="4.109375" style="145" customWidth="1"/>
    <col min="8709" max="8716" width="13" style="145" customWidth="1"/>
    <col min="8717" max="8717" width="11.21875" style="145" customWidth="1"/>
    <col min="8718" max="8960" width="8.88671875" style="145"/>
    <col min="8961" max="8961" width="35.21875" style="145" customWidth="1"/>
    <col min="8962" max="8962" width="10.33203125" style="145" customWidth="1"/>
    <col min="8963" max="8964" width="4.109375" style="145" customWidth="1"/>
    <col min="8965" max="8972" width="13" style="145" customWidth="1"/>
    <col min="8973" max="8973" width="11.21875" style="145" customWidth="1"/>
    <col min="8974" max="9216" width="8.88671875" style="145"/>
    <col min="9217" max="9217" width="35.21875" style="145" customWidth="1"/>
    <col min="9218" max="9218" width="10.33203125" style="145" customWidth="1"/>
    <col min="9219" max="9220" width="4.109375" style="145" customWidth="1"/>
    <col min="9221" max="9228" width="13" style="145" customWidth="1"/>
    <col min="9229" max="9229" width="11.21875" style="145" customWidth="1"/>
    <col min="9230" max="9472" width="8.88671875" style="145"/>
    <col min="9473" max="9473" width="35.21875" style="145" customWidth="1"/>
    <col min="9474" max="9474" width="10.33203125" style="145" customWidth="1"/>
    <col min="9475" max="9476" width="4.109375" style="145" customWidth="1"/>
    <col min="9477" max="9484" width="13" style="145" customWidth="1"/>
    <col min="9485" max="9485" width="11.21875" style="145" customWidth="1"/>
    <col min="9486" max="9728" width="8.88671875" style="145"/>
    <col min="9729" max="9729" width="35.21875" style="145" customWidth="1"/>
    <col min="9730" max="9730" width="10.33203125" style="145" customWidth="1"/>
    <col min="9731" max="9732" width="4.109375" style="145" customWidth="1"/>
    <col min="9733" max="9740" width="13" style="145" customWidth="1"/>
    <col min="9741" max="9741" width="11.21875" style="145" customWidth="1"/>
    <col min="9742" max="9984" width="8.88671875" style="145"/>
    <col min="9985" max="9985" width="35.21875" style="145" customWidth="1"/>
    <col min="9986" max="9986" width="10.33203125" style="145" customWidth="1"/>
    <col min="9987" max="9988" width="4.109375" style="145" customWidth="1"/>
    <col min="9989" max="9996" width="13" style="145" customWidth="1"/>
    <col min="9997" max="9997" width="11.21875" style="145" customWidth="1"/>
    <col min="9998" max="10240" width="8.88671875" style="145"/>
    <col min="10241" max="10241" width="35.21875" style="145" customWidth="1"/>
    <col min="10242" max="10242" width="10.33203125" style="145" customWidth="1"/>
    <col min="10243" max="10244" width="4.109375" style="145" customWidth="1"/>
    <col min="10245" max="10252" width="13" style="145" customWidth="1"/>
    <col min="10253" max="10253" width="11.21875" style="145" customWidth="1"/>
    <col min="10254" max="10496" width="8.88671875" style="145"/>
    <col min="10497" max="10497" width="35.21875" style="145" customWidth="1"/>
    <col min="10498" max="10498" width="10.33203125" style="145" customWidth="1"/>
    <col min="10499" max="10500" width="4.109375" style="145" customWidth="1"/>
    <col min="10501" max="10508" width="13" style="145" customWidth="1"/>
    <col min="10509" max="10509" width="11.21875" style="145" customWidth="1"/>
    <col min="10510" max="10752" width="8.88671875" style="145"/>
    <col min="10753" max="10753" width="35.21875" style="145" customWidth="1"/>
    <col min="10754" max="10754" width="10.33203125" style="145" customWidth="1"/>
    <col min="10755" max="10756" width="4.109375" style="145" customWidth="1"/>
    <col min="10757" max="10764" width="13" style="145" customWidth="1"/>
    <col min="10765" max="10765" width="11.21875" style="145" customWidth="1"/>
    <col min="10766" max="11008" width="8.88671875" style="145"/>
    <col min="11009" max="11009" width="35.21875" style="145" customWidth="1"/>
    <col min="11010" max="11010" width="10.33203125" style="145" customWidth="1"/>
    <col min="11011" max="11012" width="4.109375" style="145" customWidth="1"/>
    <col min="11013" max="11020" width="13" style="145" customWidth="1"/>
    <col min="11021" max="11021" width="11.21875" style="145" customWidth="1"/>
    <col min="11022" max="11264" width="8.88671875" style="145"/>
    <col min="11265" max="11265" width="35.21875" style="145" customWidth="1"/>
    <col min="11266" max="11266" width="10.33203125" style="145" customWidth="1"/>
    <col min="11267" max="11268" width="4.109375" style="145" customWidth="1"/>
    <col min="11269" max="11276" width="13" style="145" customWidth="1"/>
    <col min="11277" max="11277" width="11.21875" style="145" customWidth="1"/>
    <col min="11278" max="11520" width="8.88671875" style="145"/>
    <col min="11521" max="11521" width="35.21875" style="145" customWidth="1"/>
    <col min="11522" max="11522" width="10.33203125" style="145" customWidth="1"/>
    <col min="11523" max="11524" width="4.109375" style="145" customWidth="1"/>
    <col min="11525" max="11532" width="13" style="145" customWidth="1"/>
    <col min="11533" max="11533" width="11.21875" style="145" customWidth="1"/>
    <col min="11534" max="11776" width="8.88671875" style="145"/>
    <col min="11777" max="11777" width="35.21875" style="145" customWidth="1"/>
    <col min="11778" max="11778" width="10.33203125" style="145" customWidth="1"/>
    <col min="11779" max="11780" width="4.109375" style="145" customWidth="1"/>
    <col min="11781" max="11788" width="13" style="145" customWidth="1"/>
    <col min="11789" max="11789" width="11.21875" style="145" customWidth="1"/>
    <col min="11790" max="12032" width="8.88671875" style="145"/>
    <col min="12033" max="12033" width="35.21875" style="145" customWidth="1"/>
    <col min="12034" max="12034" width="10.33203125" style="145" customWidth="1"/>
    <col min="12035" max="12036" width="4.109375" style="145" customWidth="1"/>
    <col min="12037" max="12044" width="13" style="145" customWidth="1"/>
    <col min="12045" max="12045" width="11.21875" style="145" customWidth="1"/>
    <col min="12046" max="12288" width="8.88671875" style="145"/>
    <col min="12289" max="12289" width="35.21875" style="145" customWidth="1"/>
    <col min="12290" max="12290" width="10.33203125" style="145" customWidth="1"/>
    <col min="12291" max="12292" width="4.109375" style="145" customWidth="1"/>
    <col min="12293" max="12300" width="13" style="145" customWidth="1"/>
    <col min="12301" max="12301" width="11.21875" style="145" customWidth="1"/>
    <col min="12302" max="12544" width="8.88671875" style="145"/>
    <col min="12545" max="12545" width="35.21875" style="145" customWidth="1"/>
    <col min="12546" max="12546" width="10.33203125" style="145" customWidth="1"/>
    <col min="12547" max="12548" width="4.109375" style="145" customWidth="1"/>
    <col min="12549" max="12556" width="13" style="145" customWidth="1"/>
    <col min="12557" max="12557" width="11.21875" style="145" customWidth="1"/>
    <col min="12558" max="12800" width="8.88671875" style="145"/>
    <col min="12801" max="12801" width="35.21875" style="145" customWidth="1"/>
    <col min="12802" max="12802" width="10.33203125" style="145" customWidth="1"/>
    <col min="12803" max="12804" width="4.109375" style="145" customWidth="1"/>
    <col min="12805" max="12812" width="13" style="145" customWidth="1"/>
    <col min="12813" max="12813" width="11.21875" style="145" customWidth="1"/>
    <col min="12814" max="13056" width="8.88671875" style="145"/>
    <col min="13057" max="13057" width="35.21875" style="145" customWidth="1"/>
    <col min="13058" max="13058" width="10.33203125" style="145" customWidth="1"/>
    <col min="13059" max="13060" width="4.109375" style="145" customWidth="1"/>
    <col min="13061" max="13068" width="13" style="145" customWidth="1"/>
    <col min="13069" max="13069" width="11.21875" style="145" customWidth="1"/>
    <col min="13070" max="13312" width="8.88671875" style="145"/>
    <col min="13313" max="13313" width="35.21875" style="145" customWidth="1"/>
    <col min="13314" max="13314" width="10.33203125" style="145" customWidth="1"/>
    <col min="13315" max="13316" width="4.109375" style="145" customWidth="1"/>
    <col min="13317" max="13324" width="13" style="145" customWidth="1"/>
    <col min="13325" max="13325" width="11.21875" style="145" customWidth="1"/>
    <col min="13326" max="13568" width="8.88671875" style="145"/>
    <col min="13569" max="13569" width="35.21875" style="145" customWidth="1"/>
    <col min="13570" max="13570" width="10.33203125" style="145" customWidth="1"/>
    <col min="13571" max="13572" width="4.109375" style="145" customWidth="1"/>
    <col min="13573" max="13580" width="13" style="145" customWidth="1"/>
    <col min="13581" max="13581" width="11.21875" style="145" customWidth="1"/>
    <col min="13582" max="13824" width="8.88671875" style="145"/>
    <col min="13825" max="13825" width="35.21875" style="145" customWidth="1"/>
    <col min="13826" max="13826" width="10.33203125" style="145" customWidth="1"/>
    <col min="13827" max="13828" width="4.109375" style="145" customWidth="1"/>
    <col min="13829" max="13836" width="13" style="145" customWidth="1"/>
    <col min="13837" max="13837" width="11.21875" style="145" customWidth="1"/>
    <col min="13838" max="14080" width="8.88671875" style="145"/>
    <col min="14081" max="14081" width="35.21875" style="145" customWidth="1"/>
    <col min="14082" max="14082" width="10.33203125" style="145" customWidth="1"/>
    <col min="14083" max="14084" width="4.109375" style="145" customWidth="1"/>
    <col min="14085" max="14092" width="13" style="145" customWidth="1"/>
    <col min="14093" max="14093" width="11.21875" style="145" customWidth="1"/>
    <col min="14094" max="14336" width="8.88671875" style="145"/>
    <col min="14337" max="14337" width="35.21875" style="145" customWidth="1"/>
    <col min="14338" max="14338" width="10.33203125" style="145" customWidth="1"/>
    <col min="14339" max="14340" width="4.109375" style="145" customWidth="1"/>
    <col min="14341" max="14348" width="13" style="145" customWidth="1"/>
    <col min="14349" max="14349" width="11.21875" style="145" customWidth="1"/>
    <col min="14350" max="14592" width="8.88671875" style="145"/>
    <col min="14593" max="14593" width="35.21875" style="145" customWidth="1"/>
    <col min="14594" max="14594" width="10.33203125" style="145" customWidth="1"/>
    <col min="14595" max="14596" width="4.109375" style="145" customWidth="1"/>
    <col min="14597" max="14604" width="13" style="145" customWidth="1"/>
    <col min="14605" max="14605" width="11.21875" style="145" customWidth="1"/>
    <col min="14606" max="14848" width="8.88671875" style="145"/>
    <col min="14849" max="14849" width="35.21875" style="145" customWidth="1"/>
    <col min="14850" max="14850" width="10.33203125" style="145" customWidth="1"/>
    <col min="14851" max="14852" width="4.109375" style="145" customWidth="1"/>
    <col min="14853" max="14860" width="13" style="145" customWidth="1"/>
    <col min="14861" max="14861" width="11.21875" style="145" customWidth="1"/>
    <col min="14862" max="15104" width="8.88671875" style="145"/>
    <col min="15105" max="15105" width="35.21875" style="145" customWidth="1"/>
    <col min="15106" max="15106" width="10.33203125" style="145" customWidth="1"/>
    <col min="15107" max="15108" width="4.109375" style="145" customWidth="1"/>
    <col min="15109" max="15116" width="13" style="145" customWidth="1"/>
    <col min="15117" max="15117" width="11.21875" style="145" customWidth="1"/>
    <col min="15118" max="15360" width="8.88671875" style="145"/>
    <col min="15361" max="15361" width="35.21875" style="145" customWidth="1"/>
    <col min="15362" max="15362" width="10.33203125" style="145" customWidth="1"/>
    <col min="15363" max="15364" width="4.109375" style="145" customWidth="1"/>
    <col min="15365" max="15372" width="13" style="145" customWidth="1"/>
    <col min="15373" max="15373" width="11.21875" style="145" customWidth="1"/>
    <col min="15374" max="15616" width="8.88671875" style="145"/>
    <col min="15617" max="15617" width="35.21875" style="145" customWidth="1"/>
    <col min="15618" max="15618" width="10.33203125" style="145" customWidth="1"/>
    <col min="15619" max="15620" width="4.109375" style="145" customWidth="1"/>
    <col min="15621" max="15628" width="13" style="145" customWidth="1"/>
    <col min="15629" max="15629" width="11.21875" style="145" customWidth="1"/>
    <col min="15630" max="15872" width="8.88671875" style="145"/>
    <col min="15873" max="15873" width="35.21875" style="145" customWidth="1"/>
    <col min="15874" max="15874" width="10.33203125" style="145" customWidth="1"/>
    <col min="15875" max="15876" width="4.109375" style="145" customWidth="1"/>
    <col min="15877" max="15884" width="13" style="145" customWidth="1"/>
    <col min="15885" max="15885" width="11.21875" style="145" customWidth="1"/>
    <col min="15886" max="16128" width="8.88671875" style="145"/>
    <col min="16129" max="16129" width="35.21875" style="145" customWidth="1"/>
    <col min="16130" max="16130" width="10.33203125" style="145" customWidth="1"/>
    <col min="16131" max="16132" width="4.109375" style="145" customWidth="1"/>
    <col min="16133" max="16140" width="13" style="145" customWidth="1"/>
    <col min="16141" max="16141" width="11.21875" style="145" customWidth="1"/>
    <col min="16142" max="16384" width="8.88671875" style="145"/>
  </cols>
  <sheetData>
    <row r="1" spans="1:14" ht="30" customHeight="1" x14ac:dyDescent="0.15">
      <c r="A1" s="222" t="s">
        <v>601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30" customHeight="1" x14ac:dyDescent="0.15">
      <c r="A2" s="223" t="s">
        <v>602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4" ht="30" customHeight="1" x14ac:dyDescent="0.15">
      <c r="A3" s="221" t="s">
        <v>603</v>
      </c>
      <c r="B3" s="221" t="s">
        <v>604</v>
      </c>
      <c r="C3" s="221" t="s">
        <v>605</v>
      </c>
      <c r="D3" s="221" t="s">
        <v>606</v>
      </c>
      <c r="E3" s="221" t="s">
        <v>607</v>
      </c>
      <c r="F3" s="221"/>
      <c r="G3" s="221" t="s">
        <v>608</v>
      </c>
      <c r="H3" s="221"/>
      <c r="I3" s="221" t="s">
        <v>609</v>
      </c>
      <c r="J3" s="221"/>
      <c r="K3" s="221" t="s">
        <v>610</v>
      </c>
      <c r="L3" s="221"/>
      <c r="M3" s="221" t="s">
        <v>611</v>
      </c>
    </row>
    <row r="4" spans="1:14" ht="30" customHeight="1" x14ac:dyDescent="0.15">
      <c r="A4" s="221"/>
      <c r="B4" s="221"/>
      <c r="C4" s="221"/>
      <c r="D4" s="221"/>
      <c r="E4" s="146" t="s">
        <v>612</v>
      </c>
      <c r="F4" s="146" t="s">
        <v>613</v>
      </c>
      <c r="G4" s="146" t="s">
        <v>612</v>
      </c>
      <c r="H4" s="146" t="s">
        <v>613</v>
      </c>
      <c r="I4" s="146" t="s">
        <v>612</v>
      </c>
      <c r="J4" s="146" t="s">
        <v>613</v>
      </c>
      <c r="K4" s="146" t="s">
        <v>612</v>
      </c>
      <c r="L4" s="146" t="s">
        <v>613</v>
      </c>
      <c r="M4" s="221"/>
    </row>
    <row r="5" spans="1:14" ht="30" customHeight="1" x14ac:dyDescent="0.15">
      <c r="A5" s="147" t="s">
        <v>614</v>
      </c>
      <c r="B5" s="148"/>
      <c r="C5" s="148"/>
      <c r="D5" s="148">
        <v>1</v>
      </c>
      <c r="E5" s="148">
        <f>(F6+F7)</f>
        <v>0</v>
      </c>
      <c r="F5" s="148">
        <f>D5*E5</f>
        <v>0</v>
      </c>
      <c r="G5" s="148">
        <f>(H6+H7)</f>
        <v>0</v>
      </c>
      <c r="H5" s="148">
        <f>D5*G5</f>
        <v>0</v>
      </c>
      <c r="I5" s="148">
        <f>(J6+J7)</f>
        <v>0</v>
      </c>
      <c r="J5" s="148">
        <f>D5*I5</f>
        <v>0</v>
      </c>
      <c r="K5" s="148">
        <f>E5+G5+I5</f>
        <v>0</v>
      </c>
      <c r="L5" s="148">
        <f>D5*K5</f>
        <v>0</v>
      </c>
      <c r="M5" s="148"/>
      <c r="N5" s="147" t="s">
        <v>615</v>
      </c>
    </row>
    <row r="6" spans="1:14" ht="30" customHeight="1" x14ac:dyDescent="0.15">
      <c r="A6" s="147" t="s">
        <v>616</v>
      </c>
      <c r="B6" s="148"/>
      <c r="C6" s="148"/>
      <c r="D6" s="148">
        <v>1</v>
      </c>
      <c r="E6" s="148">
        <f>'내역서(기계)'!H55</f>
        <v>0</v>
      </c>
      <c r="F6" s="148">
        <f>D6*E6</f>
        <v>0</v>
      </c>
      <c r="G6" s="148">
        <f>'내역서(기계)'!J55</f>
        <v>0</v>
      </c>
      <c r="H6" s="148">
        <f>D6*G6</f>
        <v>0</v>
      </c>
      <c r="I6" s="148">
        <f>'내역서(기계)'!L55</f>
        <v>0</v>
      </c>
      <c r="J6" s="148">
        <f>D6*I6</f>
        <v>0</v>
      </c>
      <c r="K6" s="148">
        <f>E6+G6+I6</f>
        <v>0</v>
      </c>
      <c r="L6" s="148">
        <f>D6*K6</f>
        <v>0</v>
      </c>
      <c r="M6" s="148"/>
      <c r="N6" s="147" t="s">
        <v>617</v>
      </c>
    </row>
    <row r="7" spans="1:14" ht="30" customHeight="1" x14ac:dyDescent="0.15">
      <c r="A7" s="147" t="s">
        <v>618</v>
      </c>
      <c r="B7" s="148"/>
      <c r="C7" s="148"/>
      <c r="D7" s="148">
        <v>1</v>
      </c>
      <c r="E7" s="148">
        <f>'내역서(기계)'!H81</f>
        <v>0</v>
      </c>
      <c r="F7" s="148">
        <f>D7*E7</f>
        <v>0</v>
      </c>
      <c r="G7" s="148">
        <f>'내역서(기계)'!J81</f>
        <v>0</v>
      </c>
      <c r="H7" s="148">
        <f>D7*G7</f>
        <v>0</v>
      </c>
      <c r="I7" s="148">
        <f>'내역서(기계)'!L81</f>
        <v>0</v>
      </c>
      <c r="J7" s="148">
        <f>D7*I7</f>
        <v>0</v>
      </c>
      <c r="K7" s="148">
        <f>E7+G7+I7</f>
        <v>0</v>
      </c>
      <c r="L7" s="148">
        <f>D7*K7</f>
        <v>0</v>
      </c>
      <c r="M7" s="148"/>
      <c r="N7" s="147" t="s">
        <v>619</v>
      </c>
    </row>
    <row r="8" spans="1:14" ht="30" customHeight="1" x14ac:dyDescent="0.1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ht="30" customHeight="1" x14ac:dyDescent="0.15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ht="30" customHeight="1" x14ac:dyDescent="0.15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ht="30" customHeight="1" x14ac:dyDescent="0.15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ht="30" customHeight="1" x14ac:dyDescent="0.15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30" customHeight="1" x14ac:dyDescent="0.15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30" customHeight="1" x14ac:dyDescent="0.15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ht="30" customHeight="1" x14ac:dyDescent="0.1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0" customHeight="1" x14ac:dyDescent="0.1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30" customHeight="1" x14ac:dyDescent="0.1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30" customHeight="1" x14ac:dyDescent="0.15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30" customHeight="1" x14ac:dyDescent="0.15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  <row r="20" spans="1:14" ht="30" customHeight="1" x14ac:dyDescent="0.15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</row>
    <row r="21" spans="1:14" ht="30" customHeight="1" x14ac:dyDescent="0.15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</row>
    <row r="22" spans="1:14" ht="30" customHeight="1" x14ac:dyDescent="0.15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1:14" ht="30" customHeight="1" x14ac:dyDescent="0.1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4" ht="30" customHeight="1" x14ac:dyDescent="0.1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14" ht="30" customHeight="1" x14ac:dyDescent="0.15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4" ht="30" customHeight="1" x14ac:dyDescent="0.15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4" ht="30" customHeight="1" x14ac:dyDescent="0.1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4" ht="30" customHeight="1" x14ac:dyDescent="0.15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4" ht="30" customHeight="1" x14ac:dyDescent="0.15">
      <c r="A29" s="148" t="s">
        <v>620</v>
      </c>
      <c r="B29" s="148"/>
      <c r="C29" s="148"/>
      <c r="D29" s="148"/>
      <c r="E29" s="148"/>
      <c r="F29" s="148">
        <f>(F5)</f>
        <v>0</v>
      </c>
      <c r="G29" s="148"/>
      <c r="H29" s="148">
        <f>(H5)</f>
        <v>0</v>
      </c>
      <c r="I29" s="148"/>
      <c r="J29" s="148">
        <f>(J5)</f>
        <v>0</v>
      </c>
      <c r="K29" s="148"/>
      <c r="L29" s="148">
        <f>F29+H29+J29</f>
        <v>0</v>
      </c>
      <c r="M29" s="148"/>
      <c r="N29" s="148"/>
    </row>
    <row r="30" spans="1:14" hidden="1" x14ac:dyDescent="0.15">
      <c r="A30" s="145" t="s">
        <v>621</v>
      </c>
    </row>
    <row r="31" spans="1:14" ht="17.25" x14ac:dyDescent="0.15">
      <c r="A31" s="149" t="s">
        <v>622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2" type="noConversion"/>
  <pageMargins left="0.78740157480314954" right="0" top="0.39370078740157477" bottom="0.39370078740157477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83"/>
  <sheetViews>
    <sheetView view="pageBreakPreview" topLeftCell="C1" zoomScale="80" zoomScaleNormal="100" zoomScaleSheetLayoutView="80" workbookViewId="0">
      <selection activeCell="C1" sqref="C1:O1"/>
    </sheetView>
  </sheetViews>
  <sheetFormatPr defaultRowHeight="16.5" x14ac:dyDescent="0.15"/>
  <cols>
    <col min="1" max="1" width="11.21875" style="145" hidden="1" customWidth="1"/>
    <col min="2" max="2" width="10.33203125" style="145" hidden="1" customWidth="1"/>
    <col min="3" max="3" width="25.44140625" style="145" customWidth="1"/>
    <col min="4" max="4" width="18.33203125" style="145" customWidth="1"/>
    <col min="5" max="5" width="4.109375" style="145" customWidth="1"/>
    <col min="6" max="6" width="9.44140625" style="145" customWidth="1"/>
    <col min="7" max="14" width="13" style="145" customWidth="1"/>
    <col min="15" max="15" width="11.21875" style="145" customWidth="1"/>
    <col min="16" max="17" width="8.88671875" style="145"/>
    <col min="18" max="19" width="1.44140625" style="145" customWidth="1"/>
    <col min="20" max="20" width="5" style="145" customWidth="1"/>
    <col min="21" max="29" width="1.44140625" style="145" customWidth="1"/>
    <col min="30" max="256" width="8.88671875" style="145"/>
    <col min="257" max="258" width="0" style="145" hidden="1" customWidth="1"/>
    <col min="259" max="259" width="25.44140625" style="145" customWidth="1"/>
    <col min="260" max="260" width="18.33203125" style="145" customWidth="1"/>
    <col min="261" max="261" width="4.109375" style="145" customWidth="1"/>
    <col min="262" max="262" width="9.44140625" style="145" customWidth="1"/>
    <col min="263" max="270" width="13" style="145" customWidth="1"/>
    <col min="271" max="271" width="11.21875" style="145" customWidth="1"/>
    <col min="272" max="273" width="8.88671875" style="145"/>
    <col min="274" max="275" width="1.44140625" style="145" customWidth="1"/>
    <col min="276" max="276" width="5" style="145" customWidth="1"/>
    <col min="277" max="285" width="1.44140625" style="145" customWidth="1"/>
    <col min="286" max="512" width="8.88671875" style="145"/>
    <col min="513" max="514" width="0" style="145" hidden="1" customWidth="1"/>
    <col min="515" max="515" width="25.44140625" style="145" customWidth="1"/>
    <col min="516" max="516" width="18.33203125" style="145" customWidth="1"/>
    <col min="517" max="517" width="4.109375" style="145" customWidth="1"/>
    <col min="518" max="518" width="9.44140625" style="145" customWidth="1"/>
    <col min="519" max="526" width="13" style="145" customWidth="1"/>
    <col min="527" max="527" width="11.21875" style="145" customWidth="1"/>
    <col min="528" max="529" width="8.88671875" style="145"/>
    <col min="530" max="531" width="1.44140625" style="145" customWidth="1"/>
    <col min="532" max="532" width="5" style="145" customWidth="1"/>
    <col min="533" max="541" width="1.44140625" style="145" customWidth="1"/>
    <col min="542" max="768" width="8.88671875" style="145"/>
    <col min="769" max="770" width="0" style="145" hidden="1" customWidth="1"/>
    <col min="771" max="771" width="25.44140625" style="145" customWidth="1"/>
    <col min="772" max="772" width="18.33203125" style="145" customWidth="1"/>
    <col min="773" max="773" width="4.109375" style="145" customWidth="1"/>
    <col min="774" max="774" width="9.44140625" style="145" customWidth="1"/>
    <col min="775" max="782" width="13" style="145" customWidth="1"/>
    <col min="783" max="783" width="11.21875" style="145" customWidth="1"/>
    <col min="784" max="785" width="8.88671875" style="145"/>
    <col min="786" max="787" width="1.44140625" style="145" customWidth="1"/>
    <col min="788" max="788" width="5" style="145" customWidth="1"/>
    <col min="789" max="797" width="1.44140625" style="145" customWidth="1"/>
    <col min="798" max="1024" width="8.88671875" style="145"/>
    <col min="1025" max="1026" width="0" style="145" hidden="1" customWidth="1"/>
    <col min="1027" max="1027" width="25.44140625" style="145" customWidth="1"/>
    <col min="1028" max="1028" width="18.33203125" style="145" customWidth="1"/>
    <col min="1029" max="1029" width="4.109375" style="145" customWidth="1"/>
    <col min="1030" max="1030" width="9.44140625" style="145" customWidth="1"/>
    <col min="1031" max="1038" width="13" style="145" customWidth="1"/>
    <col min="1039" max="1039" width="11.21875" style="145" customWidth="1"/>
    <col min="1040" max="1041" width="8.88671875" style="145"/>
    <col min="1042" max="1043" width="1.44140625" style="145" customWidth="1"/>
    <col min="1044" max="1044" width="5" style="145" customWidth="1"/>
    <col min="1045" max="1053" width="1.44140625" style="145" customWidth="1"/>
    <col min="1054" max="1280" width="8.88671875" style="145"/>
    <col min="1281" max="1282" width="0" style="145" hidden="1" customWidth="1"/>
    <col min="1283" max="1283" width="25.44140625" style="145" customWidth="1"/>
    <col min="1284" max="1284" width="18.33203125" style="145" customWidth="1"/>
    <col min="1285" max="1285" width="4.109375" style="145" customWidth="1"/>
    <col min="1286" max="1286" width="9.44140625" style="145" customWidth="1"/>
    <col min="1287" max="1294" width="13" style="145" customWidth="1"/>
    <col min="1295" max="1295" width="11.21875" style="145" customWidth="1"/>
    <col min="1296" max="1297" width="8.88671875" style="145"/>
    <col min="1298" max="1299" width="1.44140625" style="145" customWidth="1"/>
    <col min="1300" max="1300" width="5" style="145" customWidth="1"/>
    <col min="1301" max="1309" width="1.44140625" style="145" customWidth="1"/>
    <col min="1310" max="1536" width="8.88671875" style="145"/>
    <col min="1537" max="1538" width="0" style="145" hidden="1" customWidth="1"/>
    <col min="1539" max="1539" width="25.44140625" style="145" customWidth="1"/>
    <col min="1540" max="1540" width="18.33203125" style="145" customWidth="1"/>
    <col min="1541" max="1541" width="4.109375" style="145" customWidth="1"/>
    <col min="1542" max="1542" width="9.44140625" style="145" customWidth="1"/>
    <col min="1543" max="1550" width="13" style="145" customWidth="1"/>
    <col min="1551" max="1551" width="11.21875" style="145" customWidth="1"/>
    <col min="1552" max="1553" width="8.88671875" style="145"/>
    <col min="1554" max="1555" width="1.44140625" style="145" customWidth="1"/>
    <col min="1556" max="1556" width="5" style="145" customWidth="1"/>
    <col min="1557" max="1565" width="1.44140625" style="145" customWidth="1"/>
    <col min="1566" max="1792" width="8.88671875" style="145"/>
    <col min="1793" max="1794" width="0" style="145" hidden="1" customWidth="1"/>
    <col min="1795" max="1795" width="25.44140625" style="145" customWidth="1"/>
    <col min="1796" max="1796" width="18.33203125" style="145" customWidth="1"/>
    <col min="1797" max="1797" width="4.109375" style="145" customWidth="1"/>
    <col min="1798" max="1798" width="9.44140625" style="145" customWidth="1"/>
    <col min="1799" max="1806" width="13" style="145" customWidth="1"/>
    <col min="1807" max="1807" width="11.21875" style="145" customWidth="1"/>
    <col min="1808" max="1809" width="8.88671875" style="145"/>
    <col min="1810" max="1811" width="1.44140625" style="145" customWidth="1"/>
    <col min="1812" max="1812" width="5" style="145" customWidth="1"/>
    <col min="1813" max="1821" width="1.44140625" style="145" customWidth="1"/>
    <col min="1822" max="2048" width="8.88671875" style="145"/>
    <col min="2049" max="2050" width="0" style="145" hidden="1" customWidth="1"/>
    <col min="2051" max="2051" width="25.44140625" style="145" customWidth="1"/>
    <col min="2052" max="2052" width="18.33203125" style="145" customWidth="1"/>
    <col min="2053" max="2053" width="4.109375" style="145" customWidth="1"/>
    <col min="2054" max="2054" width="9.44140625" style="145" customWidth="1"/>
    <col min="2055" max="2062" width="13" style="145" customWidth="1"/>
    <col min="2063" max="2063" width="11.21875" style="145" customWidth="1"/>
    <col min="2064" max="2065" width="8.88671875" style="145"/>
    <col min="2066" max="2067" width="1.44140625" style="145" customWidth="1"/>
    <col min="2068" max="2068" width="5" style="145" customWidth="1"/>
    <col min="2069" max="2077" width="1.44140625" style="145" customWidth="1"/>
    <col min="2078" max="2304" width="8.88671875" style="145"/>
    <col min="2305" max="2306" width="0" style="145" hidden="1" customWidth="1"/>
    <col min="2307" max="2307" width="25.44140625" style="145" customWidth="1"/>
    <col min="2308" max="2308" width="18.33203125" style="145" customWidth="1"/>
    <col min="2309" max="2309" width="4.109375" style="145" customWidth="1"/>
    <col min="2310" max="2310" width="9.44140625" style="145" customWidth="1"/>
    <col min="2311" max="2318" width="13" style="145" customWidth="1"/>
    <col min="2319" max="2319" width="11.21875" style="145" customWidth="1"/>
    <col min="2320" max="2321" width="8.88671875" style="145"/>
    <col min="2322" max="2323" width="1.44140625" style="145" customWidth="1"/>
    <col min="2324" max="2324" width="5" style="145" customWidth="1"/>
    <col min="2325" max="2333" width="1.44140625" style="145" customWidth="1"/>
    <col min="2334" max="2560" width="8.88671875" style="145"/>
    <col min="2561" max="2562" width="0" style="145" hidden="1" customWidth="1"/>
    <col min="2563" max="2563" width="25.44140625" style="145" customWidth="1"/>
    <col min="2564" max="2564" width="18.33203125" style="145" customWidth="1"/>
    <col min="2565" max="2565" width="4.109375" style="145" customWidth="1"/>
    <col min="2566" max="2566" width="9.44140625" style="145" customWidth="1"/>
    <col min="2567" max="2574" width="13" style="145" customWidth="1"/>
    <col min="2575" max="2575" width="11.21875" style="145" customWidth="1"/>
    <col min="2576" max="2577" width="8.88671875" style="145"/>
    <col min="2578" max="2579" width="1.44140625" style="145" customWidth="1"/>
    <col min="2580" max="2580" width="5" style="145" customWidth="1"/>
    <col min="2581" max="2589" width="1.44140625" style="145" customWidth="1"/>
    <col min="2590" max="2816" width="8.88671875" style="145"/>
    <col min="2817" max="2818" width="0" style="145" hidden="1" customWidth="1"/>
    <col min="2819" max="2819" width="25.44140625" style="145" customWidth="1"/>
    <col min="2820" max="2820" width="18.33203125" style="145" customWidth="1"/>
    <col min="2821" max="2821" width="4.109375" style="145" customWidth="1"/>
    <col min="2822" max="2822" width="9.44140625" style="145" customWidth="1"/>
    <col min="2823" max="2830" width="13" style="145" customWidth="1"/>
    <col min="2831" max="2831" width="11.21875" style="145" customWidth="1"/>
    <col min="2832" max="2833" width="8.88671875" style="145"/>
    <col min="2834" max="2835" width="1.44140625" style="145" customWidth="1"/>
    <col min="2836" max="2836" width="5" style="145" customWidth="1"/>
    <col min="2837" max="2845" width="1.44140625" style="145" customWidth="1"/>
    <col min="2846" max="3072" width="8.88671875" style="145"/>
    <col min="3073" max="3074" width="0" style="145" hidden="1" customWidth="1"/>
    <col min="3075" max="3075" width="25.44140625" style="145" customWidth="1"/>
    <col min="3076" max="3076" width="18.33203125" style="145" customWidth="1"/>
    <col min="3077" max="3077" width="4.109375" style="145" customWidth="1"/>
    <col min="3078" max="3078" width="9.44140625" style="145" customWidth="1"/>
    <col min="3079" max="3086" width="13" style="145" customWidth="1"/>
    <col min="3087" max="3087" width="11.21875" style="145" customWidth="1"/>
    <col min="3088" max="3089" width="8.88671875" style="145"/>
    <col min="3090" max="3091" width="1.44140625" style="145" customWidth="1"/>
    <col min="3092" max="3092" width="5" style="145" customWidth="1"/>
    <col min="3093" max="3101" width="1.44140625" style="145" customWidth="1"/>
    <col min="3102" max="3328" width="8.88671875" style="145"/>
    <col min="3329" max="3330" width="0" style="145" hidden="1" customWidth="1"/>
    <col min="3331" max="3331" width="25.44140625" style="145" customWidth="1"/>
    <col min="3332" max="3332" width="18.33203125" style="145" customWidth="1"/>
    <col min="3333" max="3333" width="4.109375" style="145" customWidth="1"/>
    <col min="3334" max="3334" width="9.44140625" style="145" customWidth="1"/>
    <col min="3335" max="3342" width="13" style="145" customWidth="1"/>
    <col min="3343" max="3343" width="11.21875" style="145" customWidth="1"/>
    <col min="3344" max="3345" width="8.88671875" style="145"/>
    <col min="3346" max="3347" width="1.44140625" style="145" customWidth="1"/>
    <col min="3348" max="3348" width="5" style="145" customWidth="1"/>
    <col min="3349" max="3357" width="1.44140625" style="145" customWidth="1"/>
    <col min="3358" max="3584" width="8.88671875" style="145"/>
    <col min="3585" max="3586" width="0" style="145" hidden="1" customWidth="1"/>
    <col min="3587" max="3587" width="25.44140625" style="145" customWidth="1"/>
    <col min="3588" max="3588" width="18.33203125" style="145" customWidth="1"/>
    <col min="3589" max="3589" width="4.109375" style="145" customWidth="1"/>
    <col min="3590" max="3590" width="9.44140625" style="145" customWidth="1"/>
    <col min="3591" max="3598" width="13" style="145" customWidth="1"/>
    <col min="3599" max="3599" width="11.21875" style="145" customWidth="1"/>
    <col min="3600" max="3601" width="8.88671875" style="145"/>
    <col min="3602" max="3603" width="1.44140625" style="145" customWidth="1"/>
    <col min="3604" max="3604" width="5" style="145" customWidth="1"/>
    <col min="3605" max="3613" width="1.44140625" style="145" customWidth="1"/>
    <col min="3614" max="3840" width="8.88671875" style="145"/>
    <col min="3841" max="3842" width="0" style="145" hidden="1" customWidth="1"/>
    <col min="3843" max="3843" width="25.44140625" style="145" customWidth="1"/>
    <col min="3844" max="3844" width="18.33203125" style="145" customWidth="1"/>
    <col min="3845" max="3845" width="4.109375" style="145" customWidth="1"/>
    <col min="3846" max="3846" width="9.44140625" style="145" customWidth="1"/>
    <col min="3847" max="3854" width="13" style="145" customWidth="1"/>
    <col min="3855" max="3855" width="11.21875" style="145" customWidth="1"/>
    <col min="3856" max="3857" width="8.88671875" style="145"/>
    <col min="3858" max="3859" width="1.44140625" style="145" customWidth="1"/>
    <col min="3860" max="3860" width="5" style="145" customWidth="1"/>
    <col min="3861" max="3869" width="1.44140625" style="145" customWidth="1"/>
    <col min="3870" max="4096" width="8.88671875" style="145"/>
    <col min="4097" max="4098" width="0" style="145" hidden="1" customWidth="1"/>
    <col min="4099" max="4099" width="25.44140625" style="145" customWidth="1"/>
    <col min="4100" max="4100" width="18.33203125" style="145" customWidth="1"/>
    <col min="4101" max="4101" width="4.109375" style="145" customWidth="1"/>
    <col min="4102" max="4102" width="9.44140625" style="145" customWidth="1"/>
    <col min="4103" max="4110" width="13" style="145" customWidth="1"/>
    <col min="4111" max="4111" width="11.21875" style="145" customWidth="1"/>
    <col min="4112" max="4113" width="8.88671875" style="145"/>
    <col min="4114" max="4115" width="1.44140625" style="145" customWidth="1"/>
    <col min="4116" max="4116" width="5" style="145" customWidth="1"/>
    <col min="4117" max="4125" width="1.44140625" style="145" customWidth="1"/>
    <col min="4126" max="4352" width="8.88671875" style="145"/>
    <col min="4353" max="4354" width="0" style="145" hidden="1" customWidth="1"/>
    <col min="4355" max="4355" width="25.44140625" style="145" customWidth="1"/>
    <col min="4356" max="4356" width="18.33203125" style="145" customWidth="1"/>
    <col min="4357" max="4357" width="4.109375" style="145" customWidth="1"/>
    <col min="4358" max="4358" width="9.44140625" style="145" customWidth="1"/>
    <col min="4359" max="4366" width="13" style="145" customWidth="1"/>
    <col min="4367" max="4367" width="11.21875" style="145" customWidth="1"/>
    <col min="4368" max="4369" width="8.88671875" style="145"/>
    <col min="4370" max="4371" width="1.44140625" style="145" customWidth="1"/>
    <col min="4372" max="4372" width="5" style="145" customWidth="1"/>
    <col min="4373" max="4381" width="1.44140625" style="145" customWidth="1"/>
    <col min="4382" max="4608" width="8.88671875" style="145"/>
    <col min="4609" max="4610" width="0" style="145" hidden="1" customWidth="1"/>
    <col min="4611" max="4611" width="25.44140625" style="145" customWidth="1"/>
    <col min="4612" max="4612" width="18.33203125" style="145" customWidth="1"/>
    <col min="4613" max="4613" width="4.109375" style="145" customWidth="1"/>
    <col min="4614" max="4614" width="9.44140625" style="145" customWidth="1"/>
    <col min="4615" max="4622" width="13" style="145" customWidth="1"/>
    <col min="4623" max="4623" width="11.21875" style="145" customWidth="1"/>
    <col min="4624" max="4625" width="8.88671875" style="145"/>
    <col min="4626" max="4627" width="1.44140625" style="145" customWidth="1"/>
    <col min="4628" max="4628" width="5" style="145" customWidth="1"/>
    <col min="4629" max="4637" width="1.44140625" style="145" customWidth="1"/>
    <col min="4638" max="4864" width="8.88671875" style="145"/>
    <col min="4865" max="4866" width="0" style="145" hidden="1" customWidth="1"/>
    <col min="4867" max="4867" width="25.44140625" style="145" customWidth="1"/>
    <col min="4868" max="4868" width="18.33203125" style="145" customWidth="1"/>
    <col min="4869" max="4869" width="4.109375" style="145" customWidth="1"/>
    <col min="4870" max="4870" width="9.44140625" style="145" customWidth="1"/>
    <col min="4871" max="4878" width="13" style="145" customWidth="1"/>
    <col min="4879" max="4879" width="11.21875" style="145" customWidth="1"/>
    <col min="4880" max="4881" width="8.88671875" style="145"/>
    <col min="4882" max="4883" width="1.44140625" style="145" customWidth="1"/>
    <col min="4884" max="4884" width="5" style="145" customWidth="1"/>
    <col min="4885" max="4893" width="1.44140625" style="145" customWidth="1"/>
    <col min="4894" max="5120" width="8.88671875" style="145"/>
    <col min="5121" max="5122" width="0" style="145" hidden="1" customWidth="1"/>
    <col min="5123" max="5123" width="25.44140625" style="145" customWidth="1"/>
    <col min="5124" max="5124" width="18.33203125" style="145" customWidth="1"/>
    <col min="5125" max="5125" width="4.109375" style="145" customWidth="1"/>
    <col min="5126" max="5126" width="9.44140625" style="145" customWidth="1"/>
    <col min="5127" max="5134" width="13" style="145" customWidth="1"/>
    <col min="5135" max="5135" width="11.21875" style="145" customWidth="1"/>
    <col min="5136" max="5137" width="8.88671875" style="145"/>
    <col min="5138" max="5139" width="1.44140625" style="145" customWidth="1"/>
    <col min="5140" max="5140" width="5" style="145" customWidth="1"/>
    <col min="5141" max="5149" width="1.44140625" style="145" customWidth="1"/>
    <col min="5150" max="5376" width="8.88671875" style="145"/>
    <col min="5377" max="5378" width="0" style="145" hidden="1" customWidth="1"/>
    <col min="5379" max="5379" width="25.44140625" style="145" customWidth="1"/>
    <col min="5380" max="5380" width="18.33203125" style="145" customWidth="1"/>
    <col min="5381" max="5381" width="4.109375" style="145" customWidth="1"/>
    <col min="5382" max="5382" width="9.44140625" style="145" customWidth="1"/>
    <col min="5383" max="5390" width="13" style="145" customWidth="1"/>
    <col min="5391" max="5391" width="11.21875" style="145" customWidth="1"/>
    <col min="5392" max="5393" width="8.88671875" style="145"/>
    <col min="5394" max="5395" width="1.44140625" style="145" customWidth="1"/>
    <col min="5396" max="5396" width="5" style="145" customWidth="1"/>
    <col min="5397" max="5405" width="1.44140625" style="145" customWidth="1"/>
    <col min="5406" max="5632" width="8.88671875" style="145"/>
    <col min="5633" max="5634" width="0" style="145" hidden="1" customWidth="1"/>
    <col min="5635" max="5635" width="25.44140625" style="145" customWidth="1"/>
    <col min="5636" max="5636" width="18.33203125" style="145" customWidth="1"/>
    <col min="5637" max="5637" width="4.109375" style="145" customWidth="1"/>
    <col min="5638" max="5638" width="9.44140625" style="145" customWidth="1"/>
    <col min="5639" max="5646" width="13" style="145" customWidth="1"/>
    <col min="5647" max="5647" width="11.21875" style="145" customWidth="1"/>
    <col min="5648" max="5649" width="8.88671875" style="145"/>
    <col min="5650" max="5651" width="1.44140625" style="145" customWidth="1"/>
    <col min="5652" max="5652" width="5" style="145" customWidth="1"/>
    <col min="5653" max="5661" width="1.44140625" style="145" customWidth="1"/>
    <col min="5662" max="5888" width="8.88671875" style="145"/>
    <col min="5889" max="5890" width="0" style="145" hidden="1" customWidth="1"/>
    <col min="5891" max="5891" width="25.44140625" style="145" customWidth="1"/>
    <col min="5892" max="5892" width="18.33203125" style="145" customWidth="1"/>
    <col min="5893" max="5893" width="4.109375" style="145" customWidth="1"/>
    <col min="5894" max="5894" width="9.44140625" style="145" customWidth="1"/>
    <col min="5895" max="5902" width="13" style="145" customWidth="1"/>
    <col min="5903" max="5903" width="11.21875" style="145" customWidth="1"/>
    <col min="5904" max="5905" width="8.88671875" style="145"/>
    <col min="5906" max="5907" width="1.44140625" style="145" customWidth="1"/>
    <col min="5908" max="5908" width="5" style="145" customWidth="1"/>
    <col min="5909" max="5917" width="1.44140625" style="145" customWidth="1"/>
    <col min="5918" max="6144" width="8.88671875" style="145"/>
    <col min="6145" max="6146" width="0" style="145" hidden="1" customWidth="1"/>
    <col min="6147" max="6147" width="25.44140625" style="145" customWidth="1"/>
    <col min="6148" max="6148" width="18.33203125" style="145" customWidth="1"/>
    <col min="6149" max="6149" width="4.109375" style="145" customWidth="1"/>
    <col min="6150" max="6150" width="9.44140625" style="145" customWidth="1"/>
    <col min="6151" max="6158" width="13" style="145" customWidth="1"/>
    <col min="6159" max="6159" width="11.21875" style="145" customWidth="1"/>
    <col min="6160" max="6161" width="8.88671875" style="145"/>
    <col min="6162" max="6163" width="1.44140625" style="145" customWidth="1"/>
    <col min="6164" max="6164" width="5" style="145" customWidth="1"/>
    <col min="6165" max="6173" width="1.44140625" style="145" customWidth="1"/>
    <col min="6174" max="6400" width="8.88671875" style="145"/>
    <col min="6401" max="6402" width="0" style="145" hidden="1" customWidth="1"/>
    <col min="6403" max="6403" width="25.44140625" style="145" customWidth="1"/>
    <col min="6404" max="6404" width="18.33203125" style="145" customWidth="1"/>
    <col min="6405" max="6405" width="4.109375" style="145" customWidth="1"/>
    <col min="6406" max="6406" width="9.44140625" style="145" customWidth="1"/>
    <col min="6407" max="6414" width="13" style="145" customWidth="1"/>
    <col min="6415" max="6415" width="11.21875" style="145" customWidth="1"/>
    <col min="6416" max="6417" width="8.88671875" style="145"/>
    <col min="6418" max="6419" width="1.44140625" style="145" customWidth="1"/>
    <col min="6420" max="6420" width="5" style="145" customWidth="1"/>
    <col min="6421" max="6429" width="1.44140625" style="145" customWidth="1"/>
    <col min="6430" max="6656" width="8.88671875" style="145"/>
    <col min="6657" max="6658" width="0" style="145" hidden="1" customWidth="1"/>
    <col min="6659" max="6659" width="25.44140625" style="145" customWidth="1"/>
    <col min="6660" max="6660" width="18.33203125" style="145" customWidth="1"/>
    <col min="6661" max="6661" width="4.109375" style="145" customWidth="1"/>
    <col min="6662" max="6662" width="9.44140625" style="145" customWidth="1"/>
    <col min="6663" max="6670" width="13" style="145" customWidth="1"/>
    <col min="6671" max="6671" width="11.21875" style="145" customWidth="1"/>
    <col min="6672" max="6673" width="8.88671875" style="145"/>
    <col min="6674" max="6675" width="1.44140625" style="145" customWidth="1"/>
    <col min="6676" max="6676" width="5" style="145" customWidth="1"/>
    <col min="6677" max="6685" width="1.44140625" style="145" customWidth="1"/>
    <col min="6686" max="6912" width="8.88671875" style="145"/>
    <col min="6913" max="6914" width="0" style="145" hidden="1" customWidth="1"/>
    <col min="6915" max="6915" width="25.44140625" style="145" customWidth="1"/>
    <col min="6916" max="6916" width="18.33203125" style="145" customWidth="1"/>
    <col min="6917" max="6917" width="4.109375" style="145" customWidth="1"/>
    <col min="6918" max="6918" width="9.44140625" style="145" customWidth="1"/>
    <col min="6919" max="6926" width="13" style="145" customWidth="1"/>
    <col min="6927" max="6927" width="11.21875" style="145" customWidth="1"/>
    <col min="6928" max="6929" width="8.88671875" style="145"/>
    <col min="6930" max="6931" width="1.44140625" style="145" customWidth="1"/>
    <col min="6932" max="6932" width="5" style="145" customWidth="1"/>
    <col min="6933" max="6941" width="1.44140625" style="145" customWidth="1"/>
    <col min="6942" max="7168" width="8.88671875" style="145"/>
    <col min="7169" max="7170" width="0" style="145" hidden="1" customWidth="1"/>
    <col min="7171" max="7171" width="25.44140625" style="145" customWidth="1"/>
    <col min="7172" max="7172" width="18.33203125" style="145" customWidth="1"/>
    <col min="7173" max="7173" width="4.109375" style="145" customWidth="1"/>
    <col min="7174" max="7174" width="9.44140625" style="145" customWidth="1"/>
    <col min="7175" max="7182" width="13" style="145" customWidth="1"/>
    <col min="7183" max="7183" width="11.21875" style="145" customWidth="1"/>
    <col min="7184" max="7185" width="8.88671875" style="145"/>
    <col min="7186" max="7187" width="1.44140625" style="145" customWidth="1"/>
    <col min="7188" max="7188" width="5" style="145" customWidth="1"/>
    <col min="7189" max="7197" width="1.44140625" style="145" customWidth="1"/>
    <col min="7198" max="7424" width="8.88671875" style="145"/>
    <col min="7425" max="7426" width="0" style="145" hidden="1" customWidth="1"/>
    <col min="7427" max="7427" width="25.44140625" style="145" customWidth="1"/>
    <col min="7428" max="7428" width="18.33203125" style="145" customWidth="1"/>
    <col min="7429" max="7429" width="4.109375" style="145" customWidth="1"/>
    <col min="7430" max="7430" width="9.44140625" style="145" customWidth="1"/>
    <col min="7431" max="7438" width="13" style="145" customWidth="1"/>
    <col min="7439" max="7439" width="11.21875" style="145" customWidth="1"/>
    <col min="7440" max="7441" width="8.88671875" style="145"/>
    <col min="7442" max="7443" width="1.44140625" style="145" customWidth="1"/>
    <col min="7444" max="7444" width="5" style="145" customWidth="1"/>
    <col min="7445" max="7453" width="1.44140625" style="145" customWidth="1"/>
    <col min="7454" max="7680" width="8.88671875" style="145"/>
    <col min="7681" max="7682" width="0" style="145" hidden="1" customWidth="1"/>
    <col min="7683" max="7683" width="25.44140625" style="145" customWidth="1"/>
    <col min="7684" max="7684" width="18.33203125" style="145" customWidth="1"/>
    <col min="7685" max="7685" width="4.109375" style="145" customWidth="1"/>
    <col min="7686" max="7686" width="9.44140625" style="145" customWidth="1"/>
    <col min="7687" max="7694" width="13" style="145" customWidth="1"/>
    <col min="7695" max="7695" width="11.21875" style="145" customWidth="1"/>
    <col min="7696" max="7697" width="8.88671875" style="145"/>
    <col min="7698" max="7699" width="1.44140625" style="145" customWidth="1"/>
    <col min="7700" max="7700" width="5" style="145" customWidth="1"/>
    <col min="7701" max="7709" width="1.44140625" style="145" customWidth="1"/>
    <col min="7710" max="7936" width="8.88671875" style="145"/>
    <col min="7937" max="7938" width="0" style="145" hidden="1" customWidth="1"/>
    <col min="7939" max="7939" width="25.44140625" style="145" customWidth="1"/>
    <col min="7940" max="7940" width="18.33203125" style="145" customWidth="1"/>
    <col min="7941" max="7941" width="4.109375" style="145" customWidth="1"/>
    <col min="7942" max="7942" width="9.44140625" style="145" customWidth="1"/>
    <col min="7943" max="7950" width="13" style="145" customWidth="1"/>
    <col min="7951" max="7951" width="11.21875" style="145" customWidth="1"/>
    <col min="7952" max="7953" width="8.88671875" style="145"/>
    <col min="7954" max="7955" width="1.44140625" style="145" customWidth="1"/>
    <col min="7956" max="7956" width="5" style="145" customWidth="1"/>
    <col min="7957" max="7965" width="1.44140625" style="145" customWidth="1"/>
    <col min="7966" max="8192" width="8.88671875" style="145"/>
    <col min="8193" max="8194" width="0" style="145" hidden="1" customWidth="1"/>
    <col min="8195" max="8195" width="25.44140625" style="145" customWidth="1"/>
    <col min="8196" max="8196" width="18.33203125" style="145" customWidth="1"/>
    <col min="8197" max="8197" width="4.109375" style="145" customWidth="1"/>
    <col min="8198" max="8198" width="9.44140625" style="145" customWidth="1"/>
    <col min="8199" max="8206" width="13" style="145" customWidth="1"/>
    <col min="8207" max="8207" width="11.21875" style="145" customWidth="1"/>
    <col min="8208" max="8209" width="8.88671875" style="145"/>
    <col min="8210" max="8211" width="1.44140625" style="145" customWidth="1"/>
    <col min="8212" max="8212" width="5" style="145" customWidth="1"/>
    <col min="8213" max="8221" width="1.44140625" style="145" customWidth="1"/>
    <col min="8222" max="8448" width="8.88671875" style="145"/>
    <col min="8449" max="8450" width="0" style="145" hidden="1" customWidth="1"/>
    <col min="8451" max="8451" width="25.44140625" style="145" customWidth="1"/>
    <col min="8452" max="8452" width="18.33203125" style="145" customWidth="1"/>
    <col min="8453" max="8453" width="4.109375" style="145" customWidth="1"/>
    <col min="8454" max="8454" width="9.44140625" style="145" customWidth="1"/>
    <col min="8455" max="8462" width="13" style="145" customWidth="1"/>
    <col min="8463" max="8463" width="11.21875" style="145" customWidth="1"/>
    <col min="8464" max="8465" width="8.88671875" style="145"/>
    <col min="8466" max="8467" width="1.44140625" style="145" customWidth="1"/>
    <col min="8468" max="8468" width="5" style="145" customWidth="1"/>
    <col min="8469" max="8477" width="1.44140625" style="145" customWidth="1"/>
    <col min="8478" max="8704" width="8.88671875" style="145"/>
    <col min="8705" max="8706" width="0" style="145" hidden="1" customWidth="1"/>
    <col min="8707" max="8707" width="25.44140625" style="145" customWidth="1"/>
    <col min="8708" max="8708" width="18.33203125" style="145" customWidth="1"/>
    <col min="8709" max="8709" width="4.109375" style="145" customWidth="1"/>
    <col min="8710" max="8710" width="9.44140625" style="145" customWidth="1"/>
    <col min="8711" max="8718" width="13" style="145" customWidth="1"/>
    <col min="8719" max="8719" width="11.21875" style="145" customWidth="1"/>
    <col min="8720" max="8721" width="8.88671875" style="145"/>
    <col min="8722" max="8723" width="1.44140625" style="145" customWidth="1"/>
    <col min="8724" max="8724" width="5" style="145" customWidth="1"/>
    <col min="8725" max="8733" width="1.44140625" style="145" customWidth="1"/>
    <col min="8734" max="8960" width="8.88671875" style="145"/>
    <col min="8961" max="8962" width="0" style="145" hidden="1" customWidth="1"/>
    <col min="8963" max="8963" width="25.44140625" style="145" customWidth="1"/>
    <col min="8964" max="8964" width="18.33203125" style="145" customWidth="1"/>
    <col min="8965" max="8965" width="4.109375" style="145" customWidth="1"/>
    <col min="8966" max="8966" width="9.44140625" style="145" customWidth="1"/>
    <col min="8967" max="8974" width="13" style="145" customWidth="1"/>
    <col min="8975" max="8975" width="11.21875" style="145" customWidth="1"/>
    <col min="8976" max="8977" width="8.88671875" style="145"/>
    <col min="8978" max="8979" width="1.44140625" style="145" customWidth="1"/>
    <col min="8980" max="8980" width="5" style="145" customWidth="1"/>
    <col min="8981" max="8989" width="1.44140625" style="145" customWidth="1"/>
    <col min="8990" max="9216" width="8.88671875" style="145"/>
    <col min="9217" max="9218" width="0" style="145" hidden="1" customWidth="1"/>
    <col min="9219" max="9219" width="25.44140625" style="145" customWidth="1"/>
    <col min="9220" max="9220" width="18.33203125" style="145" customWidth="1"/>
    <col min="9221" max="9221" width="4.109375" style="145" customWidth="1"/>
    <col min="9222" max="9222" width="9.44140625" style="145" customWidth="1"/>
    <col min="9223" max="9230" width="13" style="145" customWidth="1"/>
    <col min="9231" max="9231" width="11.21875" style="145" customWidth="1"/>
    <col min="9232" max="9233" width="8.88671875" style="145"/>
    <col min="9234" max="9235" width="1.44140625" style="145" customWidth="1"/>
    <col min="9236" max="9236" width="5" style="145" customWidth="1"/>
    <col min="9237" max="9245" width="1.44140625" style="145" customWidth="1"/>
    <col min="9246" max="9472" width="8.88671875" style="145"/>
    <col min="9473" max="9474" width="0" style="145" hidden="1" customWidth="1"/>
    <col min="9475" max="9475" width="25.44140625" style="145" customWidth="1"/>
    <col min="9476" max="9476" width="18.33203125" style="145" customWidth="1"/>
    <col min="9477" max="9477" width="4.109375" style="145" customWidth="1"/>
    <col min="9478" max="9478" width="9.44140625" style="145" customWidth="1"/>
    <col min="9479" max="9486" width="13" style="145" customWidth="1"/>
    <col min="9487" max="9487" width="11.21875" style="145" customWidth="1"/>
    <col min="9488" max="9489" width="8.88671875" style="145"/>
    <col min="9490" max="9491" width="1.44140625" style="145" customWidth="1"/>
    <col min="9492" max="9492" width="5" style="145" customWidth="1"/>
    <col min="9493" max="9501" width="1.44140625" style="145" customWidth="1"/>
    <col min="9502" max="9728" width="8.88671875" style="145"/>
    <col min="9729" max="9730" width="0" style="145" hidden="1" customWidth="1"/>
    <col min="9731" max="9731" width="25.44140625" style="145" customWidth="1"/>
    <col min="9732" max="9732" width="18.33203125" style="145" customWidth="1"/>
    <col min="9733" max="9733" width="4.109375" style="145" customWidth="1"/>
    <col min="9734" max="9734" width="9.44140625" style="145" customWidth="1"/>
    <col min="9735" max="9742" width="13" style="145" customWidth="1"/>
    <col min="9743" max="9743" width="11.21875" style="145" customWidth="1"/>
    <col min="9744" max="9745" width="8.88671875" style="145"/>
    <col min="9746" max="9747" width="1.44140625" style="145" customWidth="1"/>
    <col min="9748" max="9748" width="5" style="145" customWidth="1"/>
    <col min="9749" max="9757" width="1.44140625" style="145" customWidth="1"/>
    <col min="9758" max="9984" width="8.88671875" style="145"/>
    <col min="9985" max="9986" width="0" style="145" hidden="1" customWidth="1"/>
    <col min="9987" max="9987" width="25.44140625" style="145" customWidth="1"/>
    <col min="9988" max="9988" width="18.33203125" style="145" customWidth="1"/>
    <col min="9989" max="9989" width="4.109375" style="145" customWidth="1"/>
    <col min="9990" max="9990" width="9.44140625" style="145" customWidth="1"/>
    <col min="9991" max="9998" width="13" style="145" customWidth="1"/>
    <col min="9999" max="9999" width="11.21875" style="145" customWidth="1"/>
    <col min="10000" max="10001" width="8.88671875" style="145"/>
    <col min="10002" max="10003" width="1.44140625" style="145" customWidth="1"/>
    <col min="10004" max="10004" width="5" style="145" customWidth="1"/>
    <col min="10005" max="10013" width="1.44140625" style="145" customWidth="1"/>
    <col min="10014" max="10240" width="8.88671875" style="145"/>
    <col min="10241" max="10242" width="0" style="145" hidden="1" customWidth="1"/>
    <col min="10243" max="10243" width="25.44140625" style="145" customWidth="1"/>
    <col min="10244" max="10244" width="18.33203125" style="145" customWidth="1"/>
    <col min="10245" max="10245" width="4.109375" style="145" customWidth="1"/>
    <col min="10246" max="10246" width="9.44140625" style="145" customWidth="1"/>
    <col min="10247" max="10254" width="13" style="145" customWidth="1"/>
    <col min="10255" max="10255" width="11.21875" style="145" customWidth="1"/>
    <col min="10256" max="10257" width="8.88671875" style="145"/>
    <col min="10258" max="10259" width="1.44140625" style="145" customWidth="1"/>
    <col min="10260" max="10260" width="5" style="145" customWidth="1"/>
    <col min="10261" max="10269" width="1.44140625" style="145" customWidth="1"/>
    <col min="10270" max="10496" width="8.88671875" style="145"/>
    <col min="10497" max="10498" width="0" style="145" hidden="1" customWidth="1"/>
    <col min="10499" max="10499" width="25.44140625" style="145" customWidth="1"/>
    <col min="10500" max="10500" width="18.33203125" style="145" customWidth="1"/>
    <col min="10501" max="10501" width="4.109375" style="145" customWidth="1"/>
    <col min="10502" max="10502" width="9.44140625" style="145" customWidth="1"/>
    <col min="10503" max="10510" width="13" style="145" customWidth="1"/>
    <col min="10511" max="10511" width="11.21875" style="145" customWidth="1"/>
    <col min="10512" max="10513" width="8.88671875" style="145"/>
    <col min="10514" max="10515" width="1.44140625" style="145" customWidth="1"/>
    <col min="10516" max="10516" width="5" style="145" customWidth="1"/>
    <col min="10517" max="10525" width="1.44140625" style="145" customWidth="1"/>
    <col min="10526" max="10752" width="8.88671875" style="145"/>
    <col min="10753" max="10754" width="0" style="145" hidden="1" customWidth="1"/>
    <col min="10755" max="10755" width="25.44140625" style="145" customWidth="1"/>
    <col min="10756" max="10756" width="18.33203125" style="145" customWidth="1"/>
    <col min="10757" max="10757" width="4.109375" style="145" customWidth="1"/>
    <col min="10758" max="10758" width="9.44140625" style="145" customWidth="1"/>
    <col min="10759" max="10766" width="13" style="145" customWidth="1"/>
    <col min="10767" max="10767" width="11.21875" style="145" customWidth="1"/>
    <col min="10768" max="10769" width="8.88671875" style="145"/>
    <col min="10770" max="10771" width="1.44140625" style="145" customWidth="1"/>
    <col min="10772" max="10772" width="5" style="145" customWidth="1"/>
    <col min="10773" max="10781" width="1.44140625" style="145" customWidth="1"/>
    <col min="10782" max="11008" width="8.88671875" style="145"/>
    <col min="11009" max="11010" width="0" style="145" hidden="1" customWidth="1"/>
    <col min="11011" max="11011" width="25.44140625" style="145" customWidth="1"/>
    <col min="11012" max="11012" width="18.33203125" style="145" customWidth="1"/>
    <col min="11013" max="11013" width="4.109375" style="145" customWidth="1"/>
    <col min="11014" max="11014" width="9.44140625" style="145" customWidth="1"/>
    <col min="11015" max="11022" width="13" style="145" customWidth="1"/>
    <col min="11023" max="11023" width="11.21875" style="145" customWidth="1"/>
    <col min="11024" max="11025" width="8.88671875" style="145"/>
    <col min="11026" max="11027" width="1.44140625" style="145" customWidth="1"/>
    <col min="11028" max="11028" width="5" style="145" customWidth="1"/>
    <col min="11029" max="11037" width="1.44140625" style="145" customWidth="1"/>
    <col min="11038" max="11264" width="8.88671875" style="145"/>
    <col min="11265" max="11266" width="0" style="145" hidden="1" customWidth="1"/>
    <col min="11267" max="11267" width="25.44140625" style="145" customWidth="1"/>
    <col min="11268" max="11268" width="18.33203125" style="145" customWidth="1"/>
    <col min="11269" max="11269" width="4.109375" style="145" customWidth="1"/>
    <col min="11270" max="11270" width="9.44140625" style="145" customWidth="1"/>
    <col min="11271" max="11278" width="13" style="145" customWidth="1"/>
    <col min="11279" max="11279" width="11.21875" style="145" customWidth="1"/>
    <col min="11280" max="11281" width="8.88671875" style="145"/>
    <col min="11282" max="11283" width="1.44140625" style="145" customWidth="1"/>
    <col min="11284" max="11284" width="5" style="145" customWidth="1"/>
    <col min="11285" max="11293" width="1.44140625" style="145" customWidth="1"/>
    <col min="11294" max="11520" width="8.88671875" style="145"/>
    <col min="11521" max="11522" width="0" style="145" hidden="1" customWidth="1"/>
    <col min="11523" max="11523" width="25.44140625" style="145" customWidth="1"/>
    <col min="11524" max="11524" width="18.33203125" style="145" customWidth="1"/>
    <col min="11525" max="11525" width="4.109375" style="145" customWidth="1"/>
    <col min="11526" max="11526" width="9.44140625" style="145" customWidth="1"/>
    <col min="11527" max="11534" width="13" style="145" customWidth="1"/>
    <col min="11535" max="11535" width="11.21875" style="145" customWidth="1"/>
    <col min="11536" max="11537" width="8.88671875" style="145"/>
    <col min="11538" max="11539" width="1.44140625" style="145" customWidth="1"/>
    <col min="11540" max="11540" width="5" style="145" customWidth="1"/>
    <col min="11541" max="11549" width="1.44140625" style="145" customWidth="1"/>
    <col min="11550" max="11776" width="8.88671875" style="145"/>
    <col min="11777" max="11778" width="0" style="145" hidden="1" customWidth="1"/>
    <col min="11779" max="11779" width="25.44140625" style="145" customWidth="1"/>
    <col min="11780" max="11780" width="18.33203125" style="145" customWidth="1"/>
    <col min="11781" max="11781" width="4.109375" style="145" customWidth="1"/>
    <col min="11782" max="11782" width="9.44140625" style="145" customWidth="1"/>
    <col min="11783" max="11790" width="13" style="145" customWidth="1"/>
    <col min="11791" max="11791" width="11.21875" style="145" customWidth="1"/>
    <col min="11792" max="11793" width="8.88671875" style="145"/>
    <col min="11794" max="11795" width="1.44140625" style="145" customWidth="1"/>
    <col min="11796" max="11796" width="5" style="145" customWidth="1"/>
    <col min="11797" max="11805" width="1.44140625" style="145" customWidth="1"/>
    <col min="11806" max="12032" width="8.88671875" style="145"/>
    <col min="12033" max="12034" width="0" style="145" hidden="1" customWidth="1"/>
    <col min="12035" max="12035" width="25.44140625" style="145" customWidth="1"/>
    <col min="12036" max="12036" width="18.33203125" style="145" customWidth="1"/>
    <col min="12037" max="12037" width="4.109375" style="145" customWidth="1"/>
    <col min="12038" max="12038" width="9.44140625" style="145" customWidth="1"/>
    <col min="12039" max="12046" width="13" style="145" customWidth="1"/>
    <col min="12047" max="12047" width="11.21875" style="145" customWidth="1"/>
    <col min="12048" max="12049" width="8.88671875" style="145"/>
    <col min="12050" max="12051" width="1.44140625" style="145" customWidth="1"/>
    <col min="12052" max="12052" width="5" style="145" customWidth="1"/>
    <col min="12053" max="12061" width="1.44140625" style="145" customWidth="1"/>
    <col min="12062" max="12288" width="8.88671875" style="145"/>
    <col min="12289" max="12290" width="0" style="145" hidden="1" customWidth="1"/>
    <col min="12291" max="12291" width="25.44140625" style="145" customWidth="1"/>
    <col min="12292" max="12292" width="18.33203125" style="145" customWidth="1"/>
    <col min="12293" max="12293" width="4.109375" style="145" customWidth="1"/>
    <col min="12294" max="12294" width="9.44140625" style="145" customWidth="1"/>
    <col min="12295" max="12302" width="13" style="145" customWidth="1"/>
    <col min="12303" max="12303" width="11.21875" style="145" customWidth="1"/>
    <col min="12304" max="12305" width="8.88671875" style="145"/>
    <col min="12306" max="12307" width="1.44140625" style="145" customWidth="1"/>
    <col min="12308" max="12308" width="5" style="145" customWidth="1"/>
    <col min="12309" max="12317" width="1.44140625" style="145" customWidth="1"/>
    <col min="12318" max="12544" width="8.88671875" style="145"/>
    <col min="12545" max="12546" width="0" style="145" hidden="1" customWidth="1"/>
    <col min="12547" max="12547" width="25.44140625" style="145" customWidth="1"/>
    <col min="12548" max="12548" width="18.33203125" style="145" customWidth="1"/>
    <col min="12549" max="12549" width="4.109375" style="145" customWidth="1"/>
    <col min="12550" max="12550" width="9.44140625" style="145" customWidth="1"/>
    <col min="12551" max="12558" width="13" style="145" customWidth="1"/>
    <col min="12559" max="12559" width="11.21875" style="145" customWidth="1"/>
    <col min="12560" max="12561" width="8.88671875" style="145"/>
    <col min="12562" max="12563" width="1.44140625" style="145" customWidth="1"/>
    <col min="12564" max="12564" width="5" style="145" customWidth="1"/>
    <col min="12565" max="12573" width="1.44140625" style="145" customWidth="1"/>
    <col min="12574" max="12800" width="8.88671875" style="145"/>
    <col min="12801" max="12802" width="0" style="145" hidden="1" customWidth="1"/>
    <col min="12803" max="12803" width="25.44140625" style="145" customWidth="1"/>
    <col min="12804" max="12804" width="18.33203125" style="145" customWidth="1"/>
    <col min="12805" max="12805" width="4.109375" style="145" customWidth="1"/>
    <col min="12806" max="12806" width="9.44140625" style="145" customWidth="1"/>
    <col min="12807" max="12814" width="13" style="145" customWidth="1"/>
    <col min="12815" max="12815" width="11.21875" style="145" customWidth="1"/>
    <col min="12816" max="12817" width="8.88671875" style="145"/>
    <col min="12818" max="12819" width="1.44140625" style="145" customWidth="1"/>
    <col min="12820" max="12820" width="5" style="145" customWidth="1"/>
    <col min="12821" max="12829" width="1.44140625" style="145" customWidth="1"/>
    <col min="12830" max="13056" width="8.88671875" style="145"/>
    <col min="13057" max="13058" width="0" style="145" hidden="1" customWidth="1"/>
    <col min="13059" max="13059" width="25.44140625" style="145" customWidth="1"/>
    <col min="13060" max="13060" width="18.33203125" style="145" customWidth="1"/>
    <col min="13061" max="13061" width="4.109375" style="145" customWidth="1"/>
    <col min="13062" max="13062" width="9.44140625" style="145" customWidth="1"/>
    <col min="13063" max="13070" width="13" style="145" customWidth="1"/>
    <col min="13071" max="13071" width="11.21875" style="145" customWidth="1"/>
    <col min="13072" max="13073" width="8.88671875" style="145"/>
    <col min="13074" max="13075" width="1.44140625" style="145" customWidth="1"/>
    <col min="13076" max="13076" width="5" style="145" customWidth="1"/>
    <col min="13077" max="13085" width="1.44140625" style="145" customWidth="1"/>
    <col min="13086" max="13312" width="8.88671875" style="145"/>
    <col min="13313" max="13314" width="0" style="145" hidden="1" customWidth="1"/>
    <col min="13315" max="13315" width="25.44140625" style="145" customWidth="1"/>
    <col min="13316" max="13316" width="18.33203125" style="145" customWidth="1"/>
    <col min="13317" max="13317" width="4.109375" style="145" customWidth="1"/>
    <col min="13318" max="13318" width="9.44140625" style="145" customWidth="1"/>
    <col min="13319" max="13326" width="13" style="145" customWidth="1"/>
    <col min="13327" max="13327" width="11.21875" style="145" customWidth="1"/>
    <col min="13328" max="13329" width="8.88671875" style="145"/>
    <col min="13330" max="13331" width="1.44140625" style="145" customWidth="1"/>
    <col min="13332" max="13332" width="5" style="145" customWidth="1"/>
    <col min="13333" max="13341" width="1.44140625" style="145" customWidth="1"/>
    <col min="13342" max="13568" width="8.88671875" style="145"/>
    <col min="13569" max="13570" width="0" style="145" hidden="1" customWidth="1"/>
    <col min="13571" max="13571" width="25.44140625" style="145" customWidth="1"/>
    <col min="13572" max="13572" width="18.33203125" style="145" customWidth="1"/>
    <col min="13573" max="13573" width="4.109375" style="145" customWidth="1"/>
    <col min="13574" max="13574" width="9.44140625" style="145" customWidth="1"/>
    <col min="13575" max="13582" width="13" style="145" customWidth="1"/>
    <col min="13583" max="13583" width="11.21875" style="145" customWidth="1"/>
    <col min="13584" max="13585" width="8.88671875" style="145"/>
    <col min="13586" max="13587" width="1.44140625" style="145" customWidth="1"/>
    <col min="13588" max="13588" width="5" style="145" customWidth="1"/>
    <col min="13589" max="13597" width="1.44140625" style="145" customWidth="1"/>
    <col min="13598" max="13824" width="8.88671875" style="145"/>
    <col min="13825" max="13826" width="0" style="145" hidden="1" customWidth="1"/>
    <col min="13827" max="13827" width="25.44140625" style="145" customWidth="1"/>
    <col min="13828" max="13828" width="18.33203125" style="145" customWidth="1"/>
    <col min="13829" max="13829" width="4.109375" style="145" customWidth="1"/>
    <col min="13830" max="13830" width="9.44140625" style="145" customWidth="1"/>
    <col min="13831" max="13838" width="13" style="145" customWidth="1"/>
    <col min="13839" max="13839" width="11.21875" style="145" customWidth="1"/>
    <col min="13840" max="13841" width="8.88671875" style="145"/>
    <col min="13842" max="13843" width="1.44140625" style="145" customWidth="1"/>
    <col min="13844" max="13844" width="5" style="145" customWidth="1"/>
    <col min="13845" max="13853" width="1.44140625" style="145" customWidth="1"/>
    <col min="13854" max="14080" width="8.88671875" style="145"/>
    <col min="14081" max="14082" width="0" style="145" hidden="1" customWidth="1"/>
    <col min="14083" max="14083" width="25.44140625" style="145" customWidth="1"/>
    <col min="14084" max="14084" width="18.33203125" style="145" customWidth="1"/>
    <col min="14085" max="14085" width="4.109375" style="145" customWidth="1"/>
    <col min="14086" max="14086" width="9.44140625" style="145" customWidth="1"/>
    <col min="14087" max="14094" width="13" style="145" customWidth="1"/>
    <col min="14095" max="14095" width="11.21875" style="145" customWidth="1"/>
    <col min="14096" max="14097" width="8.88671875" style="145"/>
    <col min="14098" max="14099" width="1.44140625" style="145" customWidth="1"/>
    <col min="14100" max="14100" width="5" style="145" customWidth="1"/>
    <col min="14101" max="14109" width="1.44140625" style="145" customWidth="1"/>
    <col min="14110" max="14336" width="8.88671875" style="145"/>
    <col min="14337" max="14338" width="0" style="145" hidden="1" customWidth="1"/>
    <col min="14339" max="14339" width="25.44140625" style="145" customWidth="1"/>
    <col min="14340" max="14340" width="18.33203125" style="145" customWidth="1"/>
    <col min="14341" max="14341" width="4.109375" style="145" customWidth="1"/>
    <col min="14342" max="14342" width="9.44140625" style="145" customWidth="1"/>
    <col min="14343" max="14350" width="13" style="145" customWidth="1"/>
    <col min="14351" max="14351" width="11.21875" style="145" customWidth="1"/>
    <col min="14352" max="14353" width="8.88671875" style="145"/>
    <col min="14354" max="14355" width="1.44140625" style="145" customWidth="1"/>
    <col min="14356" max="14356" width="5" style="145" customWidth="1"/>
    <col min="14357" max="14365" width="1.44140625" style="145" customWidth="1"/>
    <col min="14366" max="14592" width="8.88671875" style="145"/>
    <col min="14593" max="14594" width="0" style="145" hidden="1" customWidth="1"/>
    <col min="14595" max="14595" width="25.44140625" style="145" customWidth="1"/>
    <col min="14596" max="14596" width="18.33203125" style="145" customWidth="1"/>
    <col min="14597" max="14597" width="4.109375" style="145" customWidth="1"/>
    <col min="14598" max="14598" width="9.44140625" style="145" customWidth="1"/>
    <col min="14599" max="14606" width="13" style="145" customWidth="1"/>
    <col min="14607" max="14607" width="11.21875" style="145" customWidth="1"/>
    <col min="14608" max="14609" width="8.88671875" style="145"/>
    <col min="14610" max="14611" width="1.44140625" style="145" customWidth="1"/>
    <col min="14612" max="14612" width="5" style="145" customWidth="1"/>
    <col min="14613" max="14621" width="1.44140625" style="145" customWidth="1"/>
    <col min="14622" max="14848" width="8.88671875" style="145"/>
    <col min="14849" max="14850" width="0" style="145" hidden="1" customWidth="1"/>
    <col min="14851" max="14851" width="25.44140625" style="145" customWidth="1"/>
    <col min="14852" max="14852" width="18.33203125" style="145" customWidth="1"/>
    <col min="14853" max="14853" width="4.109375" style="145" customWidth="1"/>
    <col min="14854" max="14854" width="9.44140625" style="145" customWidth="1"/>
    <col min="14855" max="14862" width="13" style="145" customWidth="1"/>
    <col min="14863" max="14863" width="11.21875" style="145" customWidth="1"/>
    <col min="14864" max="14865" width="8.88671875" style="145"/>
    <col min="14866" max="14867" width="1.44140625" style="145" customWidth="1"/>
    <col min="14868" max="14868" width="5" style="145" customWidth="1"/>
    <col min="14869" max="14877" width="1.44140625" style="145" customWidth="1"/>
    <col min="14878" max="15104" width="8.88671875" style="145"/>
    <col min="15105" max="15106" width="0" style="145" hidden="1" customWidth="1"/>
    <col min="15107" max="15107" width="25.44140625" style="145" customWidth="1"/>
    <col min="15108" max="15108" width="18.33203125" style="145" customWidth="1"/>
    <col min="15109" max="15109" width="4.109375" style="145" customWidth="1"/>
    <col min="15110" max="15110" width="9.44140625" style="145" customWidth="1"/>
    <col min="15111" max="15118" width="13" style="145" customWidth="1"/>
    <col min="15119" max="15119" width="11.21875" style="145" customWidth="1"/>
    <col min="15120" max="15121" width="8.88671875" style="145"/>
    <col min="15122" max="15123" width="1.44140625" style="145" customWidth="1"/>
    <col min="15124" max="15124" width="5" style="145" customWidth="1"/>
    <col min="15125" max="15133" width="1.44140625" style="145" customWidth="1"/>
    <col min="15134" max="15360" width="8.88671875" style="145"/>
    <col min="15361" max="15362" width="0" style="145" hidden="1" customWidth="1"/>
    <col min="15363" max="15363" width="25.44140625" style="145" customWidth="1"/>
    <col min="15364" max="15364" width="18.33203125" style="145" customWidth="1"/>
    <col min="15365" max="15365" width="4.109375" style="145" customWidth="1"/>
    <col min="15366" max="15366" width="9.44140625" style="145" customWidth="1"/>
    <col min="15367" max="15374" width="13" style="145" customWidth="1"/>
    <col min="15375" max="15375" width="11.21875" style="145" customWidth="1"/>
    <col min="15376" max="15377" width="8.88671875" style="145"/>
    <col min="15378" max="15379" width="1.44140625" style="145" customWidth="1"/>
    <col min="15380" max="15380" width="5" style="145" customWidth="1"/>
    <col min="15381" max="15389" width="1.44140625" style="145" customWidth="1"/>
    <col min="15390" max="15616" width="8.88671875" style="145"/>
    <col min="15617" max="15618" width="0" style="145" hidden="1" customWidth="1"/>
    <col min="15619" max="15619" width="25.44140625" style="145" customWidth="1"/>
    <col min="15620" max="15620" width="18.33203125" style="145" customWidth="1"/>
    <col min="15621" max="15621" width="4.109375" style="145" customWidth="1"/>
    <col min="15622" max="15622" width="9.44140625" style="145" customWidth="1"/>
    <col min="15623" max="15630" width="13" style="145" customWidth="1"/>
    <col min="15631" max="15631" width="11.21875" style="145" customWidth="1"/>
    <col min="15632" max="15633" width="8.88671875" style="145"/>
    <col min="15634" max="15635" width="1.44140625" style="145" customWidth="1"/>
    <col min="15636" max="15636" width="5" style="145" customWidth="1"/>
    <col min="15637" max="15645" width="1.44140625" style="145" customWidth="1"/>
    <col min="15646" max="15872" width="8.88671875" style="145"/>
    <col min="15873" max="15874" width="0" style="145" hidden="1" customWidth="1"/>
    <col min="15875" max="15875" width="25.44140625" style="145" customWidth="1"/>
    <col min="15876" max="15876" width="18.33203125" style="145" customWidth="1"/>
    <col min="15877" max="15877" width="4.109375" style="145" customWidth="1"/>
    <col min="15878" max="15878" width="9.44140625" style="145" customWidth="1"/>
    <col min="15879" max="15886" width="13" style="145" customWidth="1"/>
    <col min="15887" max="15887" width="11.21875" style="145" customWidth="1"/>
    <col min="15888" max="15889" width="8.88671875" style="145"/>
    <col min="15890" max="15891" width="1.44140625" style="145" customWidth="1"/>
    <col min="15892" max="15892" width="5" style="145" customWidth="1"/>
    <col min="15893" max="15901" width="1.44140625" style="145" customWidth="1"/>
    <col min="15902" max="16128" width="8.88671875" style="145"/>
    <col min="16129" max="16130" width="0" style="145" hidden="1" customWidth="1"/>
    <col min="16131" max="16131" width="25.44140625" style="145" customWidth="1"/>
    <col min="16132" max="16132" width="18.33203125" style="145" customWidth="1"/>
    <col min="16133" max="16133" width="4.109375" style="145" customWidth="1"/>
    <col min="16134" max="16134" width="9.44140625" style="145" customWidth="1"/>
    <col min="16135" max="16142" width="13" style="145" customWidth="1"/>
    <col min="16143" max="16143" width="11.21875" style="145" customWidth="1"/>
    <col min="16144" max="16145" width="8.88671875" style="145"/>
    <col min="16146" max="16147" width="1.44140625" style="145" customWidth="1"/>
    <col min="16148" max="16148" width="5" style="145" customWidth="1"/>
    <col min="16149" max="16157" width="1.44140625" style="145" customWidth="1"/>
    <col min="16158" max="16384" width="8.88671875" style="145"/>
  </cols>
  <sheetData>
    <row r="1" spans="1:29" ht="30" customHeight="1" x14ac:dyDescent="0.15">
      <c r="C1" s="223" t="s">
        <v>623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29" ht="30" customHeight="1" x14ac:dyDescent="0.15">
      <c r="A2" s="224" t="s">
        <v>624</v>
      </c>
      <c r="B2" s="224" t="s">
        <v>625</v>
      </c>
      <c r="C2" s="224" t="s">
        <v>626</v>
      </c>
      <c r="D2" s="224" t="s">
        <v>604</v>
      </c>
      <c r="E2" s="224" t="s">
        <v>605</v>
      </c>
      <c r="F2" s="225" t="s">
        <v>606</v>
      </c>
      <c r="G2" s="224" t="s">
        <v>607</v>
      </c>
      <c r="H2" s="224"/>
      <c r="I2" s="224" t="s">
        <v>608</v>
      </c>
      <c r="J2" s="224"/>
      <c r="K2" s="224" t="s">
        <v>609</v>
      </c>
      <c r="L2" s="224"/>
      <c r="M2" s="224" t="s">
        <v>610</v>
      </c>
      <c r="N2" s="224"/>
      <c r="O2" s="224" t="s">
        <v>611</v>
      </c>
    </row>
    <row r="3" spans="1:29" ht="30" customHeight="1" x14ac:dyDescent="0.15">
      <c r="A3" s="224"/>
      <c r="B3" s="224"/>
      <c r="C3" s="224"/>
      <c r="D3" s="224"/>
      <c r="E3" s="224"/>
      <c r="F3" s="225"/>
      <c r="G3" s="150" t="s">
        <v>612</v>
      </c>
      <c r="H3" s="150" t="s">
        <v>613</v>
      </c>
      <c r="I3" s="150" t="s">
        <v>612</v>
      </c>
      <c r="J3" s="150" t="s">
        <v>613</v>
      </c>
      <c r="K3" s="150" t="s">
        <v>612</v>
      </c>
      <c r="L3" s="150" t="s">
        <v>613</v>
      </c>
      <c r="M3" s="150" t="s">
        <v>612</v>
      </c>
      <c r="N3" s="150" t="s">
        <v>613</v>
      </c>
      <c r="O3" s="224"/>
    </row>
    <row r="4" spans="1:29" ht="30" customHeight="1" x14ac:dyDescent="0.15">
      <c r="A4" s="151"/>
      <c r="B4" s="151"/>
      <c r="C4" s="152" t="s">
        <v>616</v>
      </c>
      <c r="D4" s="152"/>
      <c r="E4" s="152"/>
      <c r="F4" s="153"/>
      <c r="G4" s="152"/>
      <c r="H4" s="152"/>
      <c r="I4" s="152"/>
      <c r="J4" s="152"/>
      <c r="K4" s="152"/>
      <c r="L4" s="152"/>
      <c r="M4" s="152"/>
      <c r="N4" s="152"/>
      <c r="O4" s="152"/>
    </row>
    <row r="5" spans="1:29" ht="30" customHeight="1" x14ac:dyDescent="0.15">
      <c r="A5" s="154" t="s">
        <v>617</v>
      </c>
      <c r="B5" s="154" t="s">
        <v>627</v>
      </c>
      <c r="C5" s="154" t="s">
        <v>628</v>
      </c>
      <c r="D5" s="154" t="s">
        <v>629</v>
      </c>
      <c r="E5" s="154" t="s">
        <v>314</v>
      </c>
      <c r="F5" s="155">
        <v>128</v>
      </c>
      <c r="G5" s="151"/>
      <c r="H5" s="151"/>
      <c r="I5" s="151"/>
      <c r="J5" s="151"/>
      <c r="K5" s="151"/>
      <c r="L5" s="151"/>
      <c r="M5" s="151">
        <f t="shared" ref="M5:N48" si="0">G5+I5+K5</f>
        <v>0</v>
      </c>
      <c r="N5" s="151">
        <f t="shared" si="0"/>
        <v>0</v>
      </c>
      <c r="O5" s="154" t="s">
        <v>627</v>
      </c>
      <c r="T5" s="145">
        <v>0</v>
      </c>
      <c r="AC5" s="145">
        <v>1</v>
      </c>
    </row>
    <row r="6" spans="1:29" ht="30" customHeight="1" x14ac:dyDescent="0.15">
      <c r="A6" s="154" t="s">
        <v>617</v>
      </c>
      <c r="B6" s="154" t="s">
        <v>630</v>
      </c>
      <c r="C6" s="154" t="s">
        <v>628</v>
      </c>
      <c r="D6" s="154" t="s">
        <v>631</v>
      </c>
      <c r="E6" s="154" t="s">
        <v>314</v>
      </c>
      <c r="F6" s="155">
        <v>61</v>
      </c>
      <c r="G6" s="151"/>
      <c r="H6" s="151"/>
      <c r="I6" s="151"/>
      <c r="J6" s="151"/>
      <c r="K6" s="151"/>
      <c r="L6" s="151"/>
      <c r="M6" s="151">
        <f t="shared" si="0"/>
        <v>0</v>
      </c>
      <c r="N6" s="151">
        <f t="shared" si="0"/>
        <v>0</v>
      </c>
      <c r="O6" s="154" t="s">
        <v>630</v>
      </c>
      <c r="T6" s="145">
        <v>0</v>
      </c>
      <c r="AC6" s="145">
        <v>1</v>
      </c>
    </row>
    <row r="7" spans="1:29" ht="30" customHeight="1" x14ac:dyDescent="0.15">
      <c r="A7" s="154" t="s">
        <v>617</v>
      </c>
      <c r="B7" s="154" t="s">
        <v>632</v>
      </c>
      <c r="C7" s="154" t="s">
        <v>628</v>
      </c>
      <c r="D7" s="154" t="s">
        <v>633</v>
      </c>
      <c r="E7" s="154" t="s">
        <v>314</v>
      </c>
      <c r="F7" s="155">
        <v>53</v>
      </c>
      <c r="G7" s="151"/>
      <c r="H7" s="151"/>
      <c r="I7" s="151"/>
      <c r="J7" s="151"/>
      <c r="K7" s="151"/>
      <c r="L7" s="151"/>
      <c r="M7" s="151">
        <f t="shared" si="0"/>
        <v>0</v>
      </c>
      <c r="N7" s="151">
        <f t="shared" si="0"/>
        <v>0</v>
      </c>
      <c r="O7" s="154" t="s">
        <v>632</v>
      </c>
      <c r="T7" s="145">
        <v>0</v>
      </c>
      <c r="AC7" s="145">
        <v>1</v>
      </c>
    </row>
    <row r="8" spans="1:29" ht="30" customHeight="1" x14ac:dyDescent="0.15">
      <c r="A8" s="154" t="s">
        <v>617</v>
      </c>
      <c r="B8" s="154" t="s">
        <v>634</v>
      </c>
      <c r="C8" s="154" t="s">
        <v>628</v>
      </c>
      <c r="D8" s="154" t="s">
        <v>635</v>
      </c>
      <c r="E8" s="154" t="s">
        <v>314</v>
      </c>
      <c r="F8" s="155">
        <v>126</v>
      </c>
      <c r="G8" s="151"/>
      <c r="H8" s="151"/>
      <c r="I8" s="151"/>
      <c r="J8" s="151"/>
      <c r="K8" s="151"/>
      <c r="L8" s="151"/>
      <c r="M8" s="151">
        <f t="shared" si="0"/>
        <v>0</v>
      </c>
      <c r="N8" s="151">
        <f t="shared" si="0"/>
        <v>0</v>
      </c>
      <c r="O8" s="154" t="s">
        <v>634</v>
      </c>
      <c r="T8" s="145">
        <v>0</v>
      </c>
      <c r="AC8" s="145">
        <v>1</v>
      </c>
    </row>
    <row r="9" spans="1:29" ht="30" customHeight="1" x14ac:dyDescent="0.15">
      <c r="A9" s="154" t="s">
        <v>617</v>
      </c>
      <c r="B9" s="154" t="s">
        <v>636</v>
      </c>
      <c r="C9" s="154" t="s">
        <v>637</v>
      </c>
      <c r="D9" s="154" t="s">
        <v>638</v>
      </c>
      <c r="E9" s="154" t="s">
        <v>314</v>
      </c>
      <c r="F9" s="155">
        <v>38</v>
      </c>
      <c r="G9" s="151"/>
      <c r="H9" s="151"/>
      <c r="I9" s="151"/>
      <c r="J9" s="151"/>
      <c r="K9" s="151"/>
      <c r="L9" s="151"/>
      <c r="M9" s="151">
        <f t="shared" si="0"/>
        <v>0</v>
      </c>
      <c r="N9" s="151">
        <f t="shared" si="0"/>
        <v>0</v>
      </c>
      <c r="O9" s="154" t="s">
        <v>636</v>
      </c>
      <c r="T9" s="145">
        <v>0</v>
      </c>
      <c r="AC9" s="145">
        <v>1</v>
      </c>
    </row>
    <row r="10" spans="1:29" ht="30" customHeight="1" x14ac:dyDescent="0.15">
      <c r="A10" s="154" t="s">
        <v>617</v>
      </c>
      <c r="B10" s="154" t="s">
        <v>639</v>
      </c>
      <c r="C10" s="154" t="s">
        <v>640</v>
      </c>
      <c r="D10" s="154" t="s">
        <v>641</v>
      </c>
      <c r="E10" s="154" t="s">
        <v>314</v>
      </c>
      <c r="F10" s="155">
        <v>128</v>
      </c>
      <c r="G10" s="151"/>
      <c r="H10" s="151"/>
      <c r="I10" s="151"/>
      <c r="J10" s="151"/>
      <c r="K10" s="151"/>
      <c r="L10" s="151"/>
      <c r="M10" s="151">
        <f t="shared" si="0"/>
        <v>0</v>
      </c>
      <c r="N10" s="151">
        <f t="shared" si="0"/>
        <v>0</v>
      </c>
      <c r="O10" s="154" t="s">
        <v>639</v>
      </c>
      <c r="T10" s="145">
        <v>0</v>
      </c>
      <c r="AC10" s="145">
        <v>1</v>
      </c>
    </row>
    <row r="11" spans="1:29" ht="30" customHeight="1" x14ac:dyDescent="0.15">
      <c r="A11" s="154" t="s">
        <v>617</v>
      </c>
      <c r="B11" s="154" t="s">
        <v>642</v>
      </c>
      <c r="C11" s="154" t="s">
        <v>640</v>
      </c>
      <c r="D11" s="154" t="s">
        <v>643</v>
      </c>
      <c r="E11" s="154" t="s">
        <v>314</v>
      </c>
      <c r="F11" s="155">
        <v>61</v>
      </c>
      <c r="G11" s="151"/>
      <c r="H11" s="151"/>
      <c r="I11" s="151"/>
      <c r="J11" s="151"/>
      <c r="K11" s="151"/>
      <c r="L11" s="151"/>
      <c r="M11" s="151">
        <f t="shared" si="0"/>
        <v>0</v>
      </c>
      <c r="N11" s="151">
        <f t="shared" si="0"/>
        <v>0</v>
      </c>
      <c r="O11" s="154" t="s">
        <v>642</v>
      </c>
      <c r="T11" s="145">
        <v>0</v>
      </c>
      <c r="AC11" s="145">
        <v>1</v>
      </c>
    </row>
    <row r="12" spans="1:29" ht="30" customHeight="1" x14ac:dyDescent="0.15">
      <c r="A12" s="154" t="s">
        <v>617</v>
      </c>
      <c r="B12" s="154" t="s">
        <v>644</v>
      </c>
      <c r="C12" s="154" t="s">
        <v>640</v>
      </c>
      <c r="D12" s="154" t="s">
        <v>645</v>
      </c>
      <c r="E12" s="154" t="s">
        <v>314</v>
      </c>
      <c r="F12" s="155">
        <v>53</v>
      </c>
      <c r="G12" s="151"/>
      <c r="H12" s="151"/>
      <c r="I12" s="151"/>
      <c r="J12" s="151"/>
      <c r="K12" s="151"/>
      <c r="L12" s="151"/>
      <c r="M12" s="151">
        <f t="shared" si="0"/>
        <v>0</v>
      </c>
      <c r="N12" s="151">
        <f t="shared" si="0"/>
        <v>0</v>
      </c>
      <c r="O12" s="154" t="s">
        <v>644</v>
      </c>
      <c r="T12" s="145">
        <v>0</v>
      </c>
      <c r="AC12" s="145">
        <v>1</v>
      </c>
    </row>
    <row r="13" spans="1:29" ht="30" customHeight="1" x14ac:dyDescent="0.15">
      <c r="A13" s="154" t="s">
        <v>617</v>
      </c>
      <c r="B13" s="154" t="s">
        <v>646</v>
      </c>
      <c r="C13" s="154" t="s">
        <v>640</v>
      </c>
      <c r="D13" s="154" t="s">
        <v>647</v>
      </c>
      <c r="E13" s="154" t="s">
        <v>314</v>
      </c>
      <c r="F13" s="155">
        <v>126</v>
      </c>
      <c r="G13" s="151"/>
      <c r="H13" s="151"/>
      <c r="I13" s="151"/>
      <c r="J13" s="151"/>
      <c r="K13" s="151"/>
      <c r="L13" s="151"/>
      <c r="M13" s="151">
        <f t="shared" si="0"/>
        <v>0</v>
      </c>
      <c r="N13" s="151">
        <f t="shared" si="0"/>
        <v>0</v>
      </c>
      <c r="O13" s="154" t="s">
        <v>646</v>
      </c>
      <c r="T13" s="145">
        <v>0</v>
      </c>
      <c r="AC13" s="145">
        <v>1</v>
      </c>
    </row>
    <row r="14" spans="1:29" ht="30" customHeight="1" x14ac:dyDescent="0.15">
      <c r="A14" s="154" t="s">
        <v>617</v>
      </c>
      <c r="B14" s="154" t="s">
        <v>648</v>
      </c>
      <c r="C14" s="154" t="s">
        <v>640</v>
      </c>
      <c r="D14" s="154" t="s">
        <v>649</v>
      </c>
      <c r="E14" s="154" t="s">
        <v>314</v>
      </c>
      <c r="F14" s="155">
        <v>38</v>
      </c>
      <c r="G14" s="151"/>
      <c r="H14" s="151"/>
      <c r="I14" s="151"/>
      <c r="J14" s="151"/>
      <c r="K14" s="151"/>
      <c r="L14" s="151"/>
      <c r="M14" s="151">
        <f t="shared" si="0"/>
        <v>0</v>
      </c>
      <c r="N14" s="151">
        <f t="shared" si="0"/>
        <v>0</v>
      </c>
      <c r="O14" s="154" t="s">
        <v>648</v>
      </c>
      <c r="T14" s="145">
        <v>0</v>
      </c>
      <c r="AC14" s="145">
        <v>1</v>
      </c>
    </row>
    <row r="15" spans="1:29" ht="30" customHeight="1" x14ac:dyDescent="0.15">
      <c r="A15" s="154" t="s">
        <v>617</v>
      </c>
      <c r="B15" s="154" t="s">
        <v>650</v>
      </c>
      <c r="C15" s="154" t="s">
        <v>651</v>
      </c>
      <c r="D15" s="154" t="s">
        <v>629</v>
      </c>
      <c r="E15" s="154" t="s">
        <v>169</v>
      </c>
      <c r="F15" s="155">
        <v>4</v>
      </c>
      <c r="G15" s="151"/>
      <c r="H15" s="151"/>
      <c r="I15" s="151"/>
      <c r="J15" s="151"/>
      <c r="K15" s="151"/>
      <c r="L15" s="151"/>
      <c r="M15" s="151">
        <f t="shared" si="0"/>
        <v>0</v>
      </c>
      <c r="N15" s="151">
        <f t="shared" si="0"/>
        <v>0</v>
      </c>
      <c r="O15" s="154" t="s">
        <v>652</v>
      </c>
      <c r="T15" s="145">
        <v>0</v>
      </c>
      <c r="AC15" s="145">
        <v>1</v>
      </c>
    </row>
    <row r="16" spans="1:29" ht="30" customHeight="1" x14ac:dyDescent="0.15">
      <c r="A16" s="154" t="s">
        <v>617</v>
      </c>
      <c r="B16" s="154" t="s">
        <v>653</v>
      </c>
      <c r="C16" s="154" t="s">
        <v>651</v>
      </c>
      <c r="D16" s="154" t="s">
        <v>631</v>
      </c>
      <c r="E16" s="154" t="s">
        <v>169</v>
      </c>
      <c r="F16" s="155">
        <v>6</v>
      </c>
      <c r="G16" s="151"/>
      <c r="H16" s="151"/>
      <c r="I16" s="151"/>
      <c r="J16" s="151"/>
      <c r="K16" s="151"/>
      <c r="L16" s="151"/>
      <c r="M16" s="151">
        <f t="shared" si="0"/>
        <v>0</v>
      </c>
      <c r="N16" s="151">
        <f t="shared" si="0"/>
        <v>0</v>
      </c>
      <c r="O16" s="154" t="s">
        <v>652</v>
      </c>
      <c r="T16" s="145">
        <v>0</v>
      </c>
      <c r="AC16" s="145">
        <v>1</v>
      </c>
    </row>
    <row r="17" spans="1:29" ht="30" customHeight="1" x14ac:dyDescent="0.15">
      <c r="A17" s="154" t="s">
        <v>617</v>
      </c>
      <c r="B17" s="154" t="s">
        <v>654</v>
      </c>
      <c r="C17" s="154" t="s">
        <v>651</v>
      </c>
      <c r="D17" s="154" t="s">
        <v>633</v>
      </c>
      <c r="E17" s="154" t="s">
        <v>169</v>
      </c>
      <c r="F17" s="155">
        <v>6</v>
      </c>
      <c r="G17" s="151"/>
      <c r="H17" s="151"/>
      <c r="I17" s="151"/>
      <c r="J17" s="151"/>
      <c r="K17" s="151"/>
      <c r="L17" s="151"/>
      <c r="M17" s="151">
        <f t="shared" si="0"/>
        <v>0</v>
      </c>
      <c r="N17" s="151">
        <f t="shared" si="0"/>
        <v>0</v>
      </c>
      <c r="O17" s="154" t="s">
        <v>652</v>
      </c>
      <c r="T17" s="145">
        <v>0</v>
      </c>
      <c r="AC17" s="145">
        <v>1</v>
      </c>
    </row>
    <row r="18" spans="1:29" ht="30" customHeight="1" x14ac:dyDescent="0.15">
      <c r="A18" s="154" t="s">
        <v>617</v>
      </c>
      <c r="B18" s="154" t="s">
        <v>655</v>
      </c>
      <c r="C18" s="154" t="s">
        <v>651</v>
      </c>
      <c r="D18" s="154" t="s">
        <v>635</v>
      </c>
      <c r="E18" s="154" t="s">
        <v>169</v>
      </c>
      <c r="F18" s="155">
        <v>21</v>
      </c>
      <c r="G18" s="151"/>
      <c r="H18" s="151"/>
      <c r="I18" s="151"/>
      <c r="J18" s="151"/>
      <c r="K18" s="151"/>
      <c r="L18" s="151"/>
      <c r="M18" s="151">
        <f t="shared" si="0"/>
        <v>0</v>
      </c>
      <c r="N18" s="151">
        <f t="shared" si="0"/>
        <v>0</v>
      </c>
      <c r="O18" s="154" t="s">
        <v>652</v>
      </c>
      <c r="T18" s="145">
        <v>0</v>
      </c>
      <c r="AC18" s="145">
        <v>1</v>
      </c>
    </row>
    <row r="19" spans="1:29" ht="30" customHeight="1" x14ac:dyDescent="0.15">
      <c r="A19" s="154" t="s">
        <v>617</v>
      </c>
      <c r="B19" s="154" t="s">
        <v>656</v>
      </c>
      <c r="C19" s="154" t="s">
        <v>657</v>
      </c>
      <c r="D19" s="154" t="s">
        <v>629</v>
      </c>
      <c r="E19" s="154" t="s">
        <v>169</v>
      </c>
      <c r="F19" s="155">
        <v>120</v>
      </c>
      <c r="G19" s="151"/>
      <c r="H19" s="151"/>
      <c r="I19" s="151"/>
      <c r="J19" s="151"/>
      <c r="K19" s="151"/>
      <c r="L19" s="151"/>
      <c r="M19" s="151">
        <f t="shared" si="0"/>
        <v>0</v>
      </c>
      <c r="N19" s="151">
        <f t="shared" si="0"/>
        <v>0</v>
      </c>
      <c r="O19" s="154" t="s">
        <v>652</v>
      </c>
      <c r="T19" s="145">
        <v>0</v>
      </c>
      <c r="AC19" s="145">
        <v>1</v>
      </c>
    </row>
    <row r="20" spans="1:29" ht="30" customHeight="1" x14ac:dyDescent="0.15">
      <c r="A20" s="154" t="s">
        <v>617</v>
      </c>
      <c r="B20" s="154" t="s">
        <v>658</v>
      </c>
      <c r="C20" s="154" t="s">
        <v>657</v>
      </c>
      <c r="D20" s="154" t="s">
        <v>631</v>
      </c>
      <c r="E20" s="154" t="s">
        <v>169</v>
      </c>
      <c r="F20" s="155">
        <v>22</v>
      </c>
      <c r="G20" s="151"/>
      <c r="H20" s="151"/>
      <c r="I20" s="151"/>
      <c r="J20" s="151"/>
      <c r="K20" s="151"/>
      <c r="L20" s="151"/>
      <c r="M20" s="151">
        <f t="shared" si="0"/>
        <v>0</v>
      </c>
      <c r="N20" s="151">
        <f t="shared" si="0"/>
        <v>0</v>
      </c>
      <c r="O20" s="154" t="s">
        <v>652</v>
      </c>
      <c r="T20" s="145">
        <v>0</v>
      </c>
      <c r="AC20" s="145">
        <v>1</v>
      </c>
    </row>
    <row r="21" spans="1:29" ht="30" customHeight="1" x14ac:dyDescent="0.15">
      <c r="A21" s="154" t="s">
        <v>617</v>
      </c>
      <c r="B21" s="154" t="s">
        <v>659</v>
      </c>
      <c r="C21" s="154" t="s">
        <v>657</v>
      </c>
      <c r="D21" s="154" t="s">
        <v>633</v>
      </c>
      <c r="E21" s="154" t="s">
        <v>169</v>
      </c>
      <c r="F21" s="155">
        <v>17</v>
      </c>
      <c r="G21" s="151"/>
      <c r="H21" s="151"/>
      <c r="I21" s="151"/>
      <c r="J21" s="151"/>
      <c r="K21" s="151"/>
      <c r="L21" s="151"/>
      <c r="M21" s="151">
        <f t="shared" si="0"/>
        <v>0</v>
      </c>
      <c r="N21" s="151">
        <f t="shared" si="0"/>
        <v>0</v>
      </c>
      <c r="O21" s="154" t="s">
        <v>652</v>
      </c>
      <c r="T21" s="145">
        <v>0</v>
      </c>
      <c r="AC21" s="145">
        <v>1</v>
      </c>
    </row>
    <row r="22" spans="1:29" ht="30" customHeight="1" x14ac:dyDescent="0.15">
      <c r="A22" s="154" t="s">
        <v>617</v>
      </c>
      <c r="B22" s="154" t="s">
        <v>660</v>
      </c>
      <c r="C22" s="154" t="s">
        <v>657</v>
      </c>
      <c r="D22" s="154" t="s">
        <v>635</v>
      </c>
      <c r="E22" s="154" t="s">
        <v>169</v>
      </c>
      <c r="F22" s="155">
        <v>29</v>
      </c>
      <c r="G22" s="151"/>
      <c r="H22" s="151"/>
      <c r="I22" s="151"/>
      <c r="J22" s="151"/>
      <c r="K22" s="151"/>
      <c r="L22" s="151"/>
      <c r="M22" s="151">
        <f t="shared" si="0"/>
        <v>0</v>
      </c>
      <c r="N22" s="151">
        <f t="shared" si="0"/>
        <v>0</v>
      </c>
      <c r="O22" s="154" t="s">
        <v>652</v>
      </c>
      <c r="T22" s="145">
        <v>0</v>
      </c>
      <c r="AC22" s="145">
        <v>1</v>
      </c>
    </row>
    <row r="23" spans="1:29" ht="30" customHeight="1" x14ac:dyDescent="0.15">
      <c r="A23" s="154" t="s">
        <v>617</v>
      </c>
      <c r="B23" s="154" t="s">
        <v>661</v>
      </c>
      <c r="C23" s="154" t="s">
        <v>662</v>
      </c>
      <c r="D23" s="154" t="s">
        <v>629</v>
      </c>
      <c r="E23" s="154" t="s">
        <v>169</v>
      </c>
      <c r="F23" s="155">
        <v>89</v>
      </c>
      <c r="G23" s="151"/>
      <c r="H23" s="151"/>
      <c r="I23" s="151"/>
      <c r="J23" s="151"/>
      <c r="K23" s="151"/>
      <c r="L23" s="151"/>
      <c r="M23" s="151">
        <f t="shared" si="0"/>
        <v>0</v>
      </c>
      <c r="N23" s="151">
        <f t="shared" si="0"/>
        <v>0</v>
      </c>
      <c r="O23" s="154" t="s">
        <v>652</v>
      </c>
      <c r="T23" s="145">
        <v>0</v>
      </c>
      <c r="AC23" s="145">
        <v>1</v>
      </c>
    </row>
    <row r="24" spans="1:29" ht="30" customHeight="1" x14ac:dyDescent="0.15">
      <c r="A24" s="154" t="s">
        <v>617</v>
      </c>
      <c r="B24" s="154" t="s">
        <v>663</v>
      </c>
      <c r="C24" s="154" t="s">
        <v>662</v>
      </c>
      <c r="D24" s="154" t="s">
        <v>631</v>
      </c>
      <c r="E24" s="154" t="s">
        <v>169</v>
      </c>
      <c r="F24" s="155">
        <v>22</v>
      </c>
      <c r="G24" s="151"/>
      <c r="H24" s="151"/>
      <c r="I24" s="151"/>
      <c r="J24" s="151"/>
      <c r="K24" s="151"/>
      <c r="L24" s="151"/>
      <c r="M24" s="151">
        <f t="shared" si="0"/>
        <v>0</v>
      </c>
      <c r="N24" s="151">
        <f t="shared" si="0"/>
        <v>0</v>
      </c>
      <c r="O24" s="154" t="s">
        <v>652</v>
      </c>
      <c r="T24" s="145">
        <v>0</v>
      </c>
      <c r="AC24" s="145">
        <v>1</v>
      </c>
    </row>
    <row r="25" spans="1:29" ht="30" customHeight="1" x14ac:dyDescent="0.15">
      <c r="A25" s="154" t="s">
        <v>617</v>
      </c>
      <c r="B25" s="154" t="s">
        <v>664</v>
      </c>
      <c r="C25" s="154" t="s">
        <v>662</v>
      </c>
      <c r="D25" s="154" t="s">
        <v>633</v>
      </c>
      <c r="E25" s="154" t="s">
        <v>169</v>
      </c>
      <c r="F25" s="155">
        <v>17</v>
      </c>
      <c r="G25" s="151"/>
      <c r="H25" s="151"/>
      <c r="I25" s="151"/>
      <c r="J25" s="151"/>
      <c r="K25" s="151"/>
      <c r="L25" s="151"/>
      <c r="M25" s="151">
        <f t="shared" si="0"/>
        <v>0</v>
      </c>
      <c r="N25" s="151">
        <f t="shared" si="0"/>
        <v>0</v>
      </c>
      <c r="O25" s="154" t="s">
        <v>652</v>
      </c>
      <c r="T25" s="145">
        <v>0</v>
      </c>
      <c r="AC25" s="145">
        <v>1</v>
      </c>
    </row>
    <row r="26" spans="1:29" ht="30" customHeight="1" x14ac:dyDescent="0.15">
      <c r="A26" s="154" t="s">
        <v>617</v>
      </c>
      <c r="B26" s="154" t="s">
        <v>665</v>
      </c>
      <c r="C26" s="154" t="s">
        <v>662</v>
      </c>
      <c r="D26" s="154" t="s">
        <v>635</v>
      </c>
      <c r="E26" s="154" t="s">
        <v>169</v>
      </c>
      <c r="F26" s="155">
        <v>28</v>
      </c>
      <c r="G26" s="151"/>
      <c r="H26" s="151"/>
      <c r="I26" s="151"/>
      <c r="J26" s="151"/>
      <c r="K26" s="151"/>
      <c r="L26" s="151"/>
      <c r="M26" s="151">
        <f t="shared" si="0"/>
        <v>0</v>
      </c>
      <c r="N26" s="151">
        <f t="shared" si="0"/>
        <v>0</v>
      </c>
      <c r="O26" s="154" t="s">
        <v>652</v>
      </c>
      <c r="T26" s="145">
        <v>0</v>
      </c>
      <c r="AC26" s="145">
        <v>1</v>
      </c>
    </row>
    <row r="27" spans="1:29" ht="30" customHeight="1" x14ac:dyDescent="0.15">
      <c r="A27" s="154" t="s">
        <v>617</v>
      </c>
      <c r="B27" s="154" t="s">
        <v>666</v>
      </c>
      <c r="C27" s="154" t="s">
        <v>667</v>
      </c>
      <c r="D27" s="154" t="s">
        <v>633</v>
      </c>
      <c r="E27" s="154" t="s">
        <v>169</v>
      </c>
      <c r="F27" s="155">
        <v>4</v>
      </c>
      <c r="G27" s="151"/>
      <c r="H27" s="151"/>
      <c r="I27" s="151"/>
      <c r="J27" s="151"/>
      <c r="K27" s="151"/>
      <c r="L27" s="151"/>
      <c r="M27" s="151">
        <f t="shared" si="0"/>
        <v>0</v>
      </c>
      <c r="N27" s="151">
        <f t="shared" si="0"/>
        <v>0</v>
      </c>
      <c r="O27" s="154" t="s">
        <v>652</v>
      </c>
      <c r="T27" s="145">
        <v>0</v>
      </c>
      <c r="AC27" s="145">
        <v>1</v>
      </c>
    </row>
    <row r="28" spans="1:29" ht="30" customHeight="1" x14ac:dyDescent="0.15">
      <c r="A28" s="154" t="s">
        <v>617</v>
      </c>
      <c r="B28" s="154" t="s">
        <v>668</v>
      </c>
      <c r="C28" s="154" t="s">
        <v>667</v>
      </c>
      <c r="D28" s="154" t="s">
        <v>635</v>
      </c>
      <c r="E28" s="154" t="s">
        <v>169</v>
      </c>
      <c r="F28" s="155">
        <v>10</v>
      </c>
      <c r="G28" s="151"/>
      <c r="H28" s="151"/>
      <c r="I28" s="151"/>
      <c r="J28" s="151"/>
      <c r="K28" s="151"/>
      <c r="L28" s="151"/>
      <c r="M28" s="151">
        <f t="shared" si="0"/>
        <v>0</v>
      </c>
      <c r="N28" s="151">
        <f t="shared" si="0"/>
        <v>0</v>
      </c>
      <c r="O28" s="154" t="s">
        <v>652</v>
      </c>
      <c r="T28" s="145">
        <v>0</v>
      </c>
      <c r="AC28" s="145">
        <v>1</v>
      </c>
    </row>
    <row r="29" spans="1:29" ht="30" customHeight="1" x14ac:dyDescent="0.15">
      <c r="A29" s="154" t="s">
        <v>617</v>
      </c>
      <c r="B29" s="154" t="s">
        <v>669</v>
      </c>
      <c r="C29" s="154" t="s">
        <v>670</v>
      </c>
      <c r="D29" s="154" t="s">
        <v>629</v>
      </c>
      <c r="E29" s="154" t="s">
        <v>169</v>
      </c>
      <c r="F29" s="155">
        <v>31</v>
      </c>
      <c r="G29" s="151"/>
      <c r="H29" s="151"/>
      <c r="I29" s="151"/>
      <c r="J29" s="151"/>
      <c r="K29" s="151"/>
      <c r="L29" s="151"/>
      <c r="M29" s="151">
        <f t="shared" si="0"/>
        <v>0</v>
      </c>
      <c r="N29" s="151">
        <f t="shared" si="0"/>
        <v>0</v>
      </c>
      <c r="O29" s="154" t="s">
        <v>652</v>
      </c>
      <c r="T29" s="145">
        <v>0</v>
      </c>
      <c r="AC29" s="145">
        <v>1</v>
      </c>
    </row>
    <row r="30" spans="1:29" ht="30" customHeight="1" x14ac:dyDescent="0.15">
      <c r="A30" s="154" t="s">
        <v>617</v>
      </c>
      <c r="B30" s="154" t="s">
        <v>671</v>
      </c>
      <c r="C30" s="154" t="s">
        <v>672</v>
      </c>
      <c r="D30" s="154" t="s">
        <v>638</v>
      </c>
      <c r="E30" s="154" t="s">
        <v>169</v>
      </c>
      <c r="F30" s="155">
        <v>1</v>
      </c>
      <c r="G30" s="151"/>
      <c r="H30" s="151"/>
      <c r="I30" s="151"/>
      <c r="J30" s="151"/>
      <c r="K30" s="151"/>
      <c r="L30" s="151"/>
      <c r="M30" s="151">
        <f t="shared" si="0"/>
        <v>0</v>
      </c>
      <c r="N30" s="151">
        <f t="shared" si="0"/>
        <v>0</v>
      </c>
      <c r="O30" s="154" t="s">
        <v>652</v>
      </c>
      <c r="T30" s="145">
        <v>0</v>
      </c>
      <c r="AC30" s="145">
        <v>1</v>
      </c>
    </row>
    <row r="31" spans="1:29" ht="30" customHeight="1" x14ac:dyDescent="0.15">
      <c r="A31" s="154" t="s">
        <v>617</v>
      </c>
      <c r="B31" s="154" t="s">
        <v>673</v>
      </c>
      <c r="C31" s="154" t="s">
        <v>674</v>
      </c>
      <c r="D31" s="154" t="s">
        <v>638</v>
      </c>
      <c r="E31" s="154" t="s">
        <v>169</v>
      </c>
      <c r="F31" s="155">
        <v>25</v>
      </c>
      <c r="G31" s="151"/>
      <c r="H31" s="151"/>
      <c r="I31" s="151"/>
      <c r="J31" s="151"/>
      <c r="K31" s="151"/>
      <c r="L31" s="151"/>
      <c r="M31" s="151">
        <f t="shared" si="0"/>
        <v>0</v>
      </c>
      <c r="N31" s="151">
        <f t="shared" si="0"/>
        <v>0</v>
      </c>
      <c r="O31" s="154" t="s">
        <v>652</v>
      </c>
      <c r="T31" s="145">
        <v>0</v>
      </c>
      <c r="AC31" s="145">
        <v>1</v>
      </c>
    </row>
    <row r="32" spans="1:29" ht="30" customHeight="1" x14ac:dyDescent="0.15">
      <c r="A32" s="154" t="s">
        <v>617</v>
      </c>
      <c r="B32" s="154" t="s">
        <v>675</v>
      </c>
      <c r="C32" s="154" t="s">
        <v>676</v>
      </c>
      <c r="D32" s="154" t="s">
        <v>638</v>
      </c>
      <c r="E32" s="154" t="s">
        <v>302</v>
      </c>
      <c r="F32" s="155">
        <v>80</v>
      </c>
      <c r="G32" s="151"/>
      <c r="H32" s="151"/>
      <c r="I32" s="151"/>
      <c r="J32" s="151"/>
      <c r="K32" s="151"/>
      <c r="L32" s="151"/>
      <c r="M32" s="151">
        <f t="shared" si="0"/>
        <v>0</v>
      </c>
      <c r="N32" s="151">
        <f t="shared" si="0"/>
        <v>0</v>
      </c>
      <c r="O32" s="154" t="s">
        <v>675</v>
      </c>
      <c r="T32" s="145">
        <v>0</v>
      </c>
      <c r="AC32" s="145">
        <v>1</v>
      </c>
    </row>
    <row r="33" spans="1:29" ht="30" customHeight="1" x14ac:dyDescent="0.15">
      <c r="A33" s="154" t="s">
        <v>617</v>
      </c>
      <c r="B33" s="154" t="s">
        <v>677</v>
      </c>
      <c r="C33" s="154" t="s">
        <v>678</v>
      </c>
      <c r="D33" s="154" t="s">
        <v>652</v>
      </c>
      <c r="E33" s="154" t="s">
        <v>169</v>
      </c>
      <c r="F33" s="155">
        <v>89</v>
      </c>
      <c r="G33" s="151"/>
      <c r="H33" s="151"/>
      <c r="I33" s="151"/>
      <c r="J33" s="151"/>
      <c r="K33" s="151"/>
      <c r="L33" s="151"/>
      <c r="M33" s="151">
        <f t="shared" si="0"/>
        <v>0</v>
      </c>
      <c r="N33" s="151">
        <f t="shared" si="0"/>
        <v>0</v>
      </c>
      <c r="O33" s="154" t="s">
        <v>652</v>
      </c>
      <c r="T33" s="145">
        <v>0</v>
      </c>
      <c r="AC33" s="145">
        <v>1</v>
      </c>
    </row>
    <row r="34" spans="1:29" ht="30" customHeight="1" x14ac:dyDescent="0.15">
      <c r="A34" s="154" t="s">
        <v>617</v>
      </c>
      <c r="B34" s="154" t="s">
        <v>679</v>
      </c>
      <c r="C34" s="154" t="s">
        <v>680</v>
      </c>
      <c r="D34" s="154" t="s">
        <v>681</v>
      </c>
      <c r="E34" s="154" t="s">
        <v>169</v>
      </c>
      <c r="F34" s="155">
        <v>89</v>
      </c>
      <c r="G34" s="151"/>
      <c r="H34" s="151"/>
      <c r="I34" s="151"/>
      <c r="J34" s="151"/>
      <c r="K34" s="151"/>
      <c r="L34" s="151"/>
      <c r="M34" s="151">
        <f t="shared" si="0"/>
        <v>0</v>
      </c>
      <c r="N34" s="151">
        <f t="shared" si="0"/>
        <v>0</v>
      </c>
      <c r="O34" s="154" t="s">
        <v>679</v>
      </c>
      <c r="T34" s="145">
        <v>0</v>
      </c>
      <c r="AC34" s="145">
        <v>1</v>
      </c>
    </row>
    <row r="35" spans="1:29" ht="30" customHeight="1" x14ac:dyDescent="0.15">
      <c r="A35" s="154" t="s">
        <v>617</v>
      </c>
      <c r="B35" s="154" t="s">
        <v>682</v>
      </c>
      <c r="C35" s="154" t="s">
        <v>683</v>
      </c>
      <c r="D35" s="154" t="s">
        <v>684</v>
      </c>
      <c r="E35" s="154" t="s">
        <v>169</v>
      </c>
      <c r="F35" s="155">
        <v>89</v>
      </c>
      <c r="G35" s="151"/>
      <c r="H35" s="151"/>
      <c r="I35" s="151"/>
      <c r="J35" s="151"/>
      <c r="K35" s="151"/>
      <c r="L35" s="151"/>
      <c r="M35" s="151">
        <f t="shared" si="0"/>
        <v>0</v>
      </c>
      <c r="N35" s="151">
        <f t="shared" si="0"/>
        <v>0</v>
      </c>
      <c r="O35" s="154" t="s">
        <v>682</v>
      </c>
      <c r="T35" s="145">
        <v>0</v>
      </c>
      <c r="AC35" s="145">
        <v>1</v>
      </c>
    </row>
    <row r="36" spans="1:29" ht="30" customHeight="1" x14ac:dyDescent="0.15">
      <c r="A36" s="154" t="s">
        <v>617</v>
      </c>
      <c r="B36" s="154" t="s">
        <v>685</v>
      </c>
      <c r="C36" s="154" t="s">
        <v>686</v>
      </c>
      <c r="D36" s="154" t="s">
        <v>687</v>
      </c>
      <c r="E36" s="154" t="s">
        <v>212</v>
      </c>
      <c r="F36" s="155">
        <v>89</v>
      </c>
      <c r="G36" s="151"/>
      <c r="H36" s="151"/>
      <c r="I36" s="151"/>
      <c r="J36" s="151"/>
      <c r="K36" s="151"/>
      <c r="L36" s="151"/>
      <c r="M36" s="151">
        <f t="shared" si="0"/>
        <v>0</v>
      </c>
      <c r="N36" s="151">
        <f t="shared" si="0"/>
        <v>0</v>
      </c>
      <c r="O36" s="154" t="s">
        <v>685</v>
      </c>
      <c r="T36" s="145">
        <v>0</v>
      </c>
      <c r="AC36" s="145">
        <v>1</v>
      </c>
    </row>
    <row r="37" spans="1:29" ht="30" customHeight="1" x14ac:dyDescent="0.15">
      <c r="A37" s="154" t="s">
        <v>617</v>
      </c>
      <c r="B37" s="154" t="s">
        <v>688</v>
      </c>
      <c r="C37" s="154" t="s">
        <v>689</v>
      </c>
      <c r="D37" s="154" t="s">
        <v>629</v>
      </c>
      <c r="E37" s="154" t="s">
        <v>302</v>
      </c>
      <c r="F37" s="155">
        <v>41</v>
      </c>
      <c r="G37" s="151"/>
      <c r="H37" s="151"/>
      <c r="I37" s="151"/>
      <c r="J37" s="151"/>
      <c r="K37" s="151"/>
      <c r="L37" s="151"/>
      <c r="M37" s="151">
        <f t="shared" si="0"/>
        <v>0</v>
      </c>
      <c r="N37" s="151">
        <f t="shared" si="0"/>
        <v>0</v>
      </c>
      <c r="O37" s="154" t="s">
        <v>688</v>
      </c>
      <c r="T37" s="145">
        <v>0</v>
      </c>
      <c r="AC37" s="145">
        <v>1</v>
      </c>
    </row>
    <row r="38" spans="1:29" ht="30" customHeight="1" x14ac:dyDescent="0.15">
      <c r="A38" s="154" t="s">
        <v>617</v>
      </c>
      <c r="B38" s="154" t="s">
        <v>690</v>
      </c>
      <c r="C38" s="154" t="s">
        <v>689</v>
      </c>
      <c r="D38" s="154" t="s">
        <v>631</v>
      </c>
      <c r="E38" s="154" t="s">
        <v>302</v>
      </c>
      <c r="F38" s="155">
        <v>30</v>
      </c>
      <c r="G38" s="151"/>
      <c r="H38" s="151"/>
      <c r="I38" s="151"/>
      <c r="J38" s="151"/>
      <c r="K38" s="151"/>
      <c r="L38" s="151"/>
      <c r="M38" s="151">
        <f t="shared" si="0"/>
        <v>0</v>
      </c>
      <c r="N38" s="151">
        <f t="shared" si="0"/>
        <v>0</v>
      </c>
      <c r="O38" s="154" t="s">
        <v>690</v>
      </c>
      <c r="T38" s="145">
        <v>0</v>
      </c>
      <c r="AC38" s="145">
        <v>1</v>
      </c>
    </row>
    <row r="39" spans="1:29" ht="30" customHeight="1" x14ac:dyDescent="0.15">
      <c r="A39" s="154" t="s">
        <v>617</v>
      </c>
      <c r="B39" s="154" t="s">
        <v>691</v>
      </c>
      <c r="C39" s="154" t="s">
        <v>689</v>
      </c>
      <c r="D39" s="154" t="s">
        <v>633</v>
      </c>
      <c r="E39" s="154" t="s">
        <v>302</v>
      </c>
      <c r="F39" s="155">
        <v>26</v>
      </c>
      <c r="G39" s="151"/>
      <c r="H39" s="151"/>
      <c r="I39" s="151"/>
      <c r="J39" s="151"/>
      <c r="K39" s="151"/>
      <c r="L39" s="151"/>
      <c r="M39" s="151">
        <f t="shared" si="0"/>
        <v>0</v>
      </c>
      <c r="N39" s="151">
        <f t="shared" si="0"/>
        <v>0</v>
      </c>
      <c r="O39" s="154" t="s">
        <v>691</v>
      </c>
      <c r="T39" s="145">
        <v>0</v>
      </c>
      <c r="AC39" s="145">
        <v>1</v>
      </c>
    </row>
    <row r="40" spans="1:29" ht="30" customHeight="1" x14ac:dyDescent="0.15">
      <c r="A40" s="154" t="s">
        <v>617</v>
      </c>
      <c r="B40" s="154" t="s">
        <v>692</v>
      </c>
      <c r="C40" s="154" t="s">
        <v>689</v>
      </c>
      <c r="D40" s="154" t="s">
        <v>635</v>
      </c>
      <c r="E40" s="154" t="s">
        <v>302</v>
      </c>
      <c r="F40" s="155">
        <v>41</v>
      </c>
      <c r="G40" s="151"/>
      <c r="H40" s="151"/>
      <c r="I40" s="151"/>
      <c r="J40" s="151"/>
      <c r="K40" s="151"/>
      <c r="L40" s="151"/>
      <c r="M40" s="151">
        <f t="shared" si="0"/>
        <v>0</v>
      </c>
      <c r="N40" s="151">
        <f t="shared" si="0"/>
        <v>0</v>
      </c>
      <c r="O40" s="154" t="s">
        <v>692</v>
      </c>
      <c r="T40" s="145">
        <v>0</v>
      </c>
      <c r="AC40" s="145">
        <v>1</v>
      </c>
    </row>
    <row r="41" spans="1:29" ht="30" customHeight="1" x14ac:dyDescent="0.15">
      <c r="A41" s="154" t="s">
        <v>617</v>
      </c>
      <c r="B41" s="154" t="s">
        <v>693</v>
      </c>
      <c r="C41" s="154" t="s">
        <v>689</v>
      </c>
      <c r="D41" s="154" t="s">
        <v>638</v>
      </c>
      <c r="E41" s="154" t="s">
        <v>302</v>
      </c>
      <c r="F41" s="155">
        <v>12</v>
      </c>
      <c r="G41" s="151"/>
      <c r="H41" s="151"/>
      <c r="I41" s="151"/>
      <c r="J41" s="151"/>
      <c r="K41" s="151"/>
      <c r="L41" s="151"/>
      <c r="M41" s="151">
        <f t="shared" si="0"/>
        <v>0</v>
      </c>
      <c r="N41" s="151">
        <f t="shared" si="0"/>
        <v>0</v>
      </c>
      <c r="O41" s="154" t="s">
        <v>693</v>
      </c>
      <c r="T41" s="145">
        <v>0</v>
      </c>
      <c r="AC41" s="145">
        <v>1</v>
      </c>
    </row>
    <row r="42" spans="1:29" ht="30" customHeight="1" x14ac:dyDescent="0.15">
      <c r="A42" s="154" t="s">
        <v>617</v>
      </c>
      <c r="B42" s="154" t="s">
        <v>694</v>
      </c>
      <c r="C42" s="154" t="s">
        <v>695</v>
      </c>
      <c r="D42" s="154" t="s">
        <v>629</v>
      </c>
      <c r="E42" s="154" t="s">
        <v>302</v>
      </c>
      <c r="F42" s="155">
        <v>3</v>
      </c>
      <c r="G42" s="151"/>
      <c r="H42" s="151"/>
      <c r="I42" s="151"/>
      <c r="J42" s="151"/>
      <c r="K42" s="151"/>
      <c r="L42" s="151"/>
      <c r="M42" s="151">
        <f t="shared" si="0"/>
        <v>0</v>
      </c>
      <c r="N42" s="151">
        <f t="shared" si="0"/>
        <v>0</v>
      </c>
      <c r="O42" s="154" t="s">
        <v>694</v>
      </c>
      <c r="T42" s="145">
        <v>0</v>
      </c>
      <c r="AC42" s="145">
        <v>1</v>
      </c>
    </row>
    <row r="43" spans="1:29" ht="30" customHeight="1" x14ac:dyDescent="0.15">
      <c r="A43" s="154" t="s">
        <v>617</v>
      </c>
      <c r="B43" s="154" t="s">
        <v>696</v>
      </c>
      <c r="C43" s="154" t="s">
        <v>695</v>
      </c>
      <c r="D43" s="154" t="s">
        <v>631</v>
      </c>
      <c r="E43" s="154" t="s">
        <v>302</v>
      </c>
      <c r="F43" s="155">
        <v>1</v>
      </c>
      <c r="G43" s="151"/>
      <c r="H43" s="151"/>
      <c r="I43" s="151"/>
      <c r="J43" s="151"/>
      <c r="K43" s="151"/>
      <c r="L43" s="151"/>
      <c r="M43" s="151">
        <f t="shared" si="0"/>
        <v>0</v>
      </c>
      <c r="N43" s="151">
        <f t="shared" si="0"/>
        <v>0</v>
      </c>
      <c r="O43" s="154" t="s">
        <v>696</v>
      </c>
      <c r="T43" s="145">
        <v>0</v>
      </c>
      <c r="AC43" s="145">
        <v>1</v>
      </c>
    </row>
    <row r="44" spans="1:29" ht="30" customHeight="1" x14ac:dyDescent="0.15">
      <c r="A44" s="154" t="s">
        <v>617</v>
      </c>
      <c r="B44" s="154" t="s">
        <v>697</v>
      </c>
      <c r="C44" s="154" t="s">
        <v>695</v>
      </c>
      <c r="D44" s="154" t="s">
        <v>635</v>
      </c>
      <c r="E44" s="154" t="s">
        <v>302</v>
      </c>
      <c r="F44" s="155">
        <v>5</v>
      </c>
      <c r="G44" s="151"/>
      <c r="H44" s="151"/>
      <c r="I44" s="151"/>
      <c r="J44" s="151"/>
      <c r="K44" s="151"/>
      <c r="L44" s="151"/>
      <c r="M44" s="151">
        <f t="shared" si="0"/>
        <v>0</v>
      </c>
      <c r="N44" s="151">
        <f t="shared" si="0"/>
        <v>0</v>
      </c>
      <c r="O44" s="154" t="s">
        <v>697</v>
      </c>
      <c r="T44" s="145">
        <v>0</v>
      </c>
      <c r="AC44" s="145">
        <v>1</v>
      </c>
    </row>
    <row r="45" spans="1:29" ht="30" customHeight="1" x14ac:dyDescent="0.15">
      <c r="A45" s="154" t="s">
        <v>617</v>
      </c>
      <c r="B45" s="154" t="s">
        <v>698</v>
      </c>
      <c r="C45" s="154" t="s">
        <v>699</v>
      </c>
      <c r="D45" s="154" t="s">
        <v>700</v>
      </c>
      <c r="E45" s="154" t="s">
        <v>701</v>
      </c>
      <c r="F45" s="155">
        <v>1</v>
      </c>
      <c r="G45" s="151"/>
      <c r="H45" s="151"/>
      <c r="I45" s="151"/>
      <c r="J45" s="151"/>
      <c r="K45" s="151"/>
      <c r="L45" s="151"/>
      <c r="M45" s="151">
        <f t="shared" si="0"/>
        <v>0</v>
      </c>
      <c r="N45" s="151">
        <f t="shared" si="0"/>
        <v>0</v>
      </c>
      <c r="O45" s="154" t="s">
        <v>698</v>
      </c>
      <c r="T45" s="145">
        <v>0</v>
      </c>
      <c r="AC45" s="145">
        <v>1</v>
      </c>
    </row>
    <row r="46" spans="1:29" ht="30" customHeight="1" x14ac:dyDescent="0.15">
      <c r="A46" s="154" t="s">
        <v>617</v>
      </c>
      <c r="B46" s="154" t="s">
        <v>702</v>
      </c>
      <c r="C46" s="154" t="s">
        <v>703</v>
      </c>
      <c r="D46" s="154" t="s">
        <v>704</v>
      </c>
      <c r="E46" s="154" t="s">
        <v>302</v>
      </c>
      <c r="F46" s="155">
        <v>3</v>
      </c>
      <c r="G46" s="151"/>
      <c r="H46" s="151"/>
      <c r="I46" s="151"/>
      <c r="J46" s="151"/>
      <c r="K46" s="151"/>
      <c r="L46" s="151"/>
      <c r="M46" s="151">
        <f t="shared" si="0"/>
        <v>0</v>
      </c>
      <c r="N46" s="151">
        <f t="shared" si="0"/>
        <v>0</v>
      </c>
      <c r="O46" s="154" t="s">
        <v>652</v>
      </c>
      <c r="T46" s="145">
        <v>0</v>
      </c>
      <c r="AC46" s="145">
        <v>1</v>
      </c>
    </row>
    <row r="47" spans="1:29" ht="30" customHeight="1" x14ac:dyDescent="0.15">
      <c r="A47" s="154" t="s">
        <v>617</v>
      </c>
      <c r="B47" s="154" t="s">
        <v>705</v>
      </c>
      <c r="C47" s="154" t="s">
        <v>703</v>
      </c>
      <c r="D47" s="154" t="s">
        <v>706</v>
      </c>
      <c r="E47" s="154" t="s">
        <v>302</v>
      </c>
      <c r="F47" s="155">
        <v>1</v>
      </c>
      <c r="G47" s="151"/>
      <c r="H47" s="151"/>
      <c r="I47" s="151"/>
      <c r="J47" s="151"/>
      <c r="K47" s="151"/>
      <c r="L47" s="151"/>
      <c r="M47" s="151">
        <f t="shared" si="0"/>
        <v>0</v>
      </c>
      <c r="N47" s="151">
        <f t="shared" si="0"/>
        <v>0</v>
      </c>
      <c r="O47" s="154" t="s">
        <v>652</v>
      </c>
      <c r="T47" s="145">
        <v>0</v>
      </c>
      <c r="AC47" s="145">
        <v>1</v>
      </c>
    </row>
    <row r="48" spans="1:29" ht="30" customHeight="1" x14ac:dyDescent="0.15">
      <c r="A48" s="154" t="s">
        <v>617</v>
      </c>
      <c r="B48" s="154" t="s">
        <v>707</v>
      </c>
      <c r="C48" s="154" t="s">
        <v>703</v>
      </c>
      <c r="D48" s="154" t="s">
        <v>708</v>
      </c>
      <c r="E48" s="154" t="s">
        <v>302</v>
      </c>
      <c r="F48" s="155">
        <v>5</v>
      </c>
      <c r="G48" s="151"/>
      <c r="H48" s="151"/>
      <c r="I48" s="151"/>
      <c r="J48" s="151"/>
      <c r="K48" s="151"/>
      <c r="L48" s="151"/>
      <c r="M48" s="151">
        <f t="shared" si="0"/>
        <v>0</v>
      </c>
      <c r="N48" s="151">
        <f t="shared" si="0"/>
        <v>0</v>
      </c>
      <c r="O48" s="154" t="s">
        <v>652</v>
      </c>
      <c r="T48" s="145">
        <v>0</v>
      </c>
      <c r="AC48" s="145">
        <v>1</v>
      </c>
    </row>
    <row r="49" spans="1:29" ht="30" customHeight="1" x14ac:dyDescent="0.15">
      <c r="A49" s="151"/>
      <c r="B49" s="151"/>
      <c r="C49" s="151"/>
      <c r="D49" s="151"/>
      <c r="E49" s="151"/>
      <c r="F49" s="155"/>
      <c r="G49" s="151"/>
      <c r="H49" s="151"/>
      <c r="I49" s="151"/>
      <c r="J49" s="151"/>
      <c r="K49" s="151"/>
      <c r="L49" s="151"/>
      <c r="M49" s="151"/>
      <c r="N49" s="151"/>
      <c r="O49" s="151"/>
    </row>
    <row r="50" spans="1:29" ht="30" customHeight="1" x14ac:dyDescent="0.15">
      <c r="A50" s="151"/>
      <c r="B50" s="151"/>
      <c r="C50" s="151"/>
      <c r="D50" s="151"/>
      <c r="E50" s="151"/>
      <c r="F50" s="155"/>
      <c r="G50" s="151"/>
      <c r="H50" s="151"/>
      <c r="I50" s="151"/>
      <c r="J50" s="151"/>
      <c r="K50" s="151"/>
      <c r="L50" s="151"/>
      <c r="M50" s="151"/>
      <c r="N50" s="151"/>
      <c r="O50" s="151"/>
    </row>
    <row r="51" spans="1:29" ht="30" customHeight="1" x14ac:dyDescent="0.15">
      <c r="A51" s="151"/>
      <c r="B51" s="151"/>
      <c r="C51" s="151"/>
      <c r="D51" s="151"/>
      <c r="E51" s="151"/>
      <c r="F51" s="155"/>
      <c r="G51" s="151"/>
      <c r="H51" s="151"/>
      <c r="I51" s="151"/>
      <c r="J51" s="151"/>
      <c r="K51" s="151"/>
      <c r="L51" s="151"/>
      <c r="M51" s="151"/>
      <c r="N51" s="151"/>
      <c r="O51" s="151"/>
    </row>
    <row r="52" spans="1:29" ht="30" customHeight="1" x14ac:dyDescent="0.15">
      <c r="A52" s="151"/>
      <c r="B52" s="151"/>
      <c r="C52" s="151"/>
      <c r="D52" s="151"/>
      <c r="E52" s="151"/>
      <c r="F52" s="155"/>
      <c r="G52" s="151"/>
      <c r="H52" s="151"/>
      <c r="I52" s="151"/>
      <c r="J52" s="151"/>
      <c r="K52" s="151"/>
      <c r="L52" s="151"/>
      <c r="M52" s="151"/>
      <c r="N52" s="151"/>
      <c r="O52" s="151"/>
    </row>
    <row r="53" spans="1:29" ht="30" customHeight="1" x14ac:dyDescent="0.15">
      <c r="A53" s="151"/>
      <c r="B53" s="151"/>
      <c r="C53" s="151"/>
      <c r="D53" s="151"/>
      <c r="E53" s="151"/>
      <c r="F53" s="155"/>
      <c r="G53" s="151"/>
      <c r="H53" s="151"/>
      <c r="I53" s="151"/>
      <c r="J53" s="151"/>
      <c r="K53" s="151"/>
      <c r="L53" s="151"/>
      <c r="M53" s="151"/>
      <c r="N53" s="151"/>
      <c r="O53" s="151"/>
    </row>
    <row r="54" spans="1:29" ht="30" customHeight="1" x14ac:dyDescent="0.15">
      <c r="A54" s="151"/>
      <c r="B54" s="151"/>
      <c r="C54" s="151"/>
      <c r="D54" s="151"/>
      <c r="E54" s="151"/>
      <c r="F54" s="155"/>
      <c r="G54" s="151"/>
      <c r="H54" s="151"/>
      <c r="I54" s="151"/>
      <c r="J54" s="151"/>
      <c r="K54" s="151"/>
      <c r="L54" s="151"/>
      <c r="M54" s="151"/>
      <c r="N54" s="151"/>
      <c r="O54" s="151"/>
    </row>
    <row r="55" spans="1:29" ht="30" customHeight="1" x14ac:dyDescent="0.15">
      <c r="A55" s="151"/>
      <c r="B55" s="151"/>
      <c r="C55" s="151" t="s">
        <v>709</v>
      </c>
      <c r="D55" s="151"/>
      <c r="E55" s="151"/>
      <c r="F55" s="155"/>
      <c r="G55" s="151"/>
      <c r="H55" s="151"/>
      <c r="I55" s="151"/>
      <c r="J55" s="151"/>
      <c r="K55" s="151"/>
      <c r="L55" s="151"/>
      <c r="M55" s="151"/>
      <c r="N55" s="151">
        <f>H55+J55+L55</f>
        <v>0</v>
      </c>
      <c r="O55" s="151"/>
    </row>
    <row r="56" spans="1:29" ht="30" customHeight="1" x14ac:dyDescent="0.15">
      <c r="A56" s="151"/>
      <c r="B56" s="151"/>
      <c r="C56" s="152" t="s">
        <v>618</v>
      </c>
      <c r="D56" s="152"/>
      <c r="E56" s="152"/>
      <c r="F56" s="153"/>
      <c r="G56" s="152"/>
      <c r="H56" s="152"/>
      <c r="I56" s="152"/>
      <c r="J56" s="152"/>
      <c r="K56" s="152"/>
      <c r="L56" s="152"/>
      <c r="M56" s="152"/>
      <c r="N56" s="152"/>
      <c r="O56" s="152"/>
    </row>
    <row r="57" spans="1:29" ht="30" customHeight="1" x14ac:dyDescent="0.15">
      <c r="A57" s="154" t="s">
        <v>619</v>
      </c>
      <c r="B57" s="154" t="s">
        <v>710</v>
      </c>
      <c r="C57" s="154" t="s">
        <v>711</v>
      </c>
      <c r="D57" s="154" t="s">
        <v>629</v>
      </c>
      <c r="E57" s="154" t="s">
        <v>314</v>
      </c>
      <c r="F57" s="155">
        <v>105</v>
      </c>
      <c r="G57" s="151"/>
      <c r="H57" s="151"/>
      <c r="I57" s="151"/>
      <c r="J57" s="151"/>
      <c r="K57" s="151"/>
      <c r="L57" s="151"/>
      <c r="M57" s="151">
        <f t="shared" ref="M57:N69" si="1">G57+I57+K57</f>
        <v>0</v>
      </c>
      <c r="N57" s="151">
        <f t="shared" si="1"/>
        <v>0</v>
      </c>
      <c r="O57" s="154" t="s">
        <v>710</v>
      </c>
      <c r="T57" s="145">
        <v>0</v>
      </c>
      <c r="AC57" s="145">
        <v>1</v>
      </c>
    </row>
    <row r="58" spans="1:29" ht="30" customHeight="1" x14ac:dyDescent="0.15">
      <c r="A58" s="154" t="s">
        <v>619</v>
      </c>
      <c r="B58" s="154" t="s">
        <v>712</v>
      </c>
      <c r="C58" s="154" t="s">
        <v>711</v>
      </c>
      <c r="D58" s="154" t="s">
        <v>631</v>
      </c>
      <c r="E58" s="154" t="s">
        <v>314</v>
      </c>
      <c r="F58" s="155">
        <v>34</v>
      </c>
      <c r="G58" s="151"/>
      <c r="H58" s="151"/>
      <c r="I58" s="151"/>
      <c r="J58" s="151"/>
      <c r="K58" s="151"/>
      <c r="L58" s="151"/>
      <c r="M58" s="151">
        <f t="shared" si="1"/>
        <v>0</v>
      </c>
      <c r="N58" s="151">
        <f t="shared" si="1"/>
        <v>0</v>
      </c>
      <c r="O58" s="154" t="s">
        <v>712</v>
      </c>
      <c r="T58" s="145">
        <v>0</v>
      </c>
      <c r="AC58" s="145">
        <v>1</v>
      </c>
    </row>
    <row r="59" spans="1:29" ht="30" customHeight="1" x14ac:dyDescent="0.15">
      <c r="A59" s="154" t="s">
        <v>619</v>
      </c>
      <c r="B59" s="154" t="s">
        <v>713</v>
      </c>
      <c r="C59" s="154" t="s">
        <v>711</v>
      </c>
      <c r="D59" s="154" t="s">
        <v>633</v>
      </c>
      <c r="E59" s="154" t="s">
        <v>314</v>
      </c>
      <c r="F59" s="155">
        <v>55</v>
      </c>
      <c r="G59" s="151"/>
      <c r="H59" s="151"/>
      <c r="I59" s="151"/>
      <c r="J59" s="151"/>
      <c r="K59" s="151"/>
      <c r="L59" s="151"/>
      <c r="M59" s="151">
        <f t="shared" si="1"/>
        <v>0</v>
      </c>
      <c r="N59" s="151">
        <f t="shared" si="1"/>
        <v>0</v>
      </c>
      <c r="O59" s="154" t="s">
        <v>713</v>
      </c>
      <c r="T59" s="145">
        <v>0</v>
      </c>
      <c r="AC59" s="145">
        <v>1</v>
      </c>
    </row>
    <row r="60" spans="1:29" ht="30" customHeight="1" x14ac:dyDescent="0.15">
      <c r="A60" s="154" t="s">
        <v>619</v>
      </c>
      <c r="B60" s="154" t="s">
        <v>714</v>
      </c>
      <c r="C60" s="154" t="s">
        <v>711</v>
      </c>
      <c r="D60" s="154" t="s">
        <v>635</v>
      </c>
      <c r="E60" s="154" t="s">
        <v>314</v>
      </c>
      <c r="F60" s="155">
        <v>74</v>
      </c>
      <c r="G60" s="151"/>
      <c r="H60" s="151"/>
      <c r="I60" s="151"/>
      <c r="J60" s="151"/>
      <c r="K60" s="151"/>
      <c r="L60" s="151"/>
      <c r="M60" s="151">
        <f t="shared" si="1"/>
        <v>0</v>
      </c>
      <c r="N60" s="151">
        <f t="shared" si="1"/>
        <v>0</v>
      </c>
      <c r="O60" s="154" t="s">
        <v>714</v>
      </c>
      <c r="T60" s="145">
        <v>0</v>
      </c>
      <c r="AC60" s="145">
        <v>1</v>
      </c>
    </row>
    <row r="61" spans="1:29" ht="30" customHeight="1" x14ac:dyDescent="0.15">
      <c r="A61" s="154" t="s">
        <v>619</v>
      </c>
      <c r="B61" s="154" t="s">
        <v>715</v>
      </c>
      <c r="C61" s="154" t="s">
        <v>711</v>
      </c>
      <c r="D61" s="154" t="s">
        <v>638</v>
      </c>
      <c r="E61" s="154" t="s">
        <v>314</v>
      </c>
      <c r="F61" s="155">
        <v>38</v>
      </c>
      <c r="G61" s="151"/>
      <c r="H61" s="151"/>
      <c r="I61" s="151"/>
      <c r="J61" s="151"/>
      <c r="K61" s="151"/>
      <c r="L61" s="151"/>
      <c r="M61" s="151">
        <f t="shared" si="1"/>
        <v>0</v>
      </c>
      <c r="N61" s="151">
        <f t="shared" si="1"/>
        <v>0</v>
      </c>
      <c r="O61" s="154" t="s">
        <v>715</v>
      </c>
      <c r="T61" s="145">
        <v>0</v>
      </c>
      <c r="AC61" s="145">
        <v>1</v>
      </c>
    </row>
    <row r="62" spans="1:29" ht="30" customHeight="1" x14ac:dyDescent="0.15">
      <c r="A62" s="154" t="s">
        <v>619</v>
      </c>
      <c r="B62" s="154" t="s">
        <v>716</v>
      </c>
      <c r="C62" s="154" t="s">
        <v>717</v>
      </c>
      <c r="D62" s="154" t="s">
        <v>629</v>
      </c>
      <c r="E62" s="154" t="s">
        <v>314</v>
      </c>
      <c r="F62" s="155">
        <v>105</v>
      </c>
      <c r="G62" s="151"/>
      <c r="H62" s="151"/>
      <c r="I62" s="151"/>
      <c r="J62" s="151"/>
      <c r="K62" s="151"/>
      <c r="L62" s="151"/>
      <c r="M62" s="151">
        <f t="shared" si="1"/>
        <v>0</v>
      </c>
      <c r="N62" s="151">
        <f t="shared" si="1"/>
        <v>0</v>
      </c>
      <c r="O62" s="154" t="s">
        <v>716</v>
      </c>
      <c r="T62" s="145">
        <v>0</v>
      </c>
      <c r="AC62" s="145">
        <v>1</v>
      </c>
    </row>
    <row r="63" spans="1:29" ht="30" customHeight="1" x14ac:dyDescent="0.15">
      <c r="A63" s="154" t="s">
        <v>619</v>
      </c>
      <c r="B63" s="154" t="s">
        <v>718</v>
      </c>
      <c r="C63" s="154" t="s">
        <v>717</v>
      </c>
      <c r="D63" s="154" t="s">
        <v>631</v>
      </c>
      <c r="E63" s="154" t="s">
        <v>314</v>
      </c>
      <c r="F63" s="155">
        <v>34</v>
      </c>
      <c r="G63" s="151"/>
      <c r="H63" s="151"/>
      <c r="I63" s="151"/>
      <c r="J63" s="151"/>
      <c r="K63" s="151"/>
      <c r="L63" s="151"/>
      <c r="M63" s="151">
        <f t="shared" si="1"/>
        <v>0</v>
      </c>
      <c r="N63" s="151">
        <f t="shared" si="1"/>
        <v>0</v>
      </c>
      <c r="O63" s="154" t="s">
        <v>718</v>
      </c>
      <c r="T63" s="145">
        <v>0</v>
      </c>
      <c r="AC63" s="145">
        <v>1</v>
      </c>
    </row>
    <row r="64" spans="1:29" ht="30" customHeight="1" x14ac:dyDescent="0.15">
      <c r="A64" s="154" t="s">
        <v>619</v>
      </c>
      <c r="B64" s="154" t="s">
        <v>719</v>
      </c>
      <c r="C64" s="154" t="s">
        <v>717</v>
      </c>
      <c r="D64" s="154" t="s">
        <v>633</v>
      </c>
      <c r="E64" s="154" t="s">
        <v>314</v>
      </c>
      <c r="F64" s="155">
        <v>55</v>
      </c>
      <c r="G64" s="151"/>
      <c r="H64" s="151"/>
      <c r="I64" s="151"/>
      <c r="J64" s="151"/>
      <c r="K64" s="151"/>
      <c r="L64" s="151"/>
      <c r="M64" s="151">
        <f t="shared" si="1"/>
        <v>0</v>
      </c>
      <c r="N64" s="151">
        <f t="shared" si="1"/>
        <v>0</v>
      </c>
      <c r="O64" s="154" t="s">
        <v>719</v>
      </c>
      <c r="T64" s="145">
        <v>0</v>
      </c>
      <c r="AC64" s="145">
        <v>1</v>
      </c>
    </row>
    <row r="65" spans="1:29" ht="30" customHeight="1" x14ac:dyDescent="0.15">
      <c r="A65" s="154" t="s">
        <v>619</v>
      </c>
      <c r="B65" s="154" t="s">
        <v>720</v>
      </c>
      <c r="C65" s="154" t="s">
        <v>717</v>
      </c>
      <c r="D65" s="154" t="s">
        <v>635</v>
      </c>
      <c r="E65" s="154" t="s">
        <v>314</v>
      </c>
      <c r="F65" s="155">
        <v>74</v>
      </c>
      <c r="G65" s="151"/>
      <c r="H65" s="151"/>
      <c r="I65" s="151"/>
      <c r="J65" s="151"/>
      <c r="K65" s="151"/>
      <c r="L65" s="151"/>
      <c r="M65" s="151">
        <f t="shared" si="1"/>
        <v>0</v>
      </c>
      <c r="N65" s="151">
        <f t="shared" si="1"/>
        <v>0</v>
      </c>
      <c r="O65" s="154" t="s">
        <v>720</v>
      </c>
      <c r="T65" s="145">
        <v>0</v>
      </c>
      <c r="AC65" s="145">
        <v>1</v>
      </c>
    </row>
    <row r="66" spans="1:29" ht="30" customHeight="1" x14ac:dyDescent="0.15">
      <c r="A66" s="154" t="s">
        <v>619</v>
      </c>
      <c r="B66" s="154" t="s">
        <v>721</v>
      </c>
      <c r="C66" s="154" t="s">
        <v>717</v>
      </c>
      <c r="D66" s="154" t="s">
        <v>638</v>
      </c>
      <c r="E66" s="154" t="s">
        <v>314</v>
      </c>
      <c r="F66" s="155">
        <v>38</v>
      </c>
      <c r="G66" s="151"/>
      <c r="H66" s="151"/>
      <c r="I66" s="151"/>
      <c r="J66" s="151"/>
      <c r="K66" s="151"/>
      <c r="L66" s="151"/>
      <c r="M66" s="151">
        <f t="shared" si="1"/>
        <v>0</v>
      </c>
      <c r="N66" s="151">
        <f t="shared" si="1"/>
        <v>0</v>
      </c>
      <c r="O66" s="154" t="s">
        <v>721</v>
      </c>
      <c r="T66" s="145">
        <v>0</v>
      </c>
      <c r="AC66" s="145">
        <v>1</v>
      </c>
    </row>
    <row r="67" spans="1:29" ht="30" customHeight="1" x14ac:dyDescent="0.15">
      <c r="A67" s="154" t="s">
        <v>619</v>
      </c>
      <c r="B67" s="154" t="s">
        <v>722</v>
      </c>
      <c r="C67" s="154" t="s">
        <v>723</v>
      </c>
      <c r="D67" s="154" t="s">
        <v>652</v>
      </c>
      <c r="E67" s="154" t="s">
        <v>169</v>
      </c>
      <c r="F67" s="155">
        <v>110</v>
      </c>
      <c r="G67" s="151"/>
      <c r="H67" s="151"/>
      <c r="I67" s="151"/>
      <c r="J67" s="151"/>
      <c r="K67" s="151"/>
      <c r="L67" s="151"/>
      <c r="M67" s="151">
        <f t="shared" si="1"/>
        <v>0</v>
      </c>
      <c r="N67" s="151">
        <f t="shared" si="1"/>
        <v>0</v>
      </c>
      <c r="O67" s="154" t="s">
        <v>722</v>
      </c>
      <c r="T67" s="145">
        <v>0</v>
      </c>
      <c r="AC67" s="145">
        <v>1</v>
      </c>
    </row>
    <row r="68" spans="1:29" ht="30" customHeight="1" x14ac:dyDescent="0.15">
      <c r="A68" s="154" t="s">
        <v>619</v>
      </c>
      <c r="B68" s="154" t="s">
        <v>724</v>
      </c>
      <c r="C68" s="154" t="s">
        <v>725</v>
      </c>
      <c r="D68" s="154" t="s">
        <v>726</v>
      </c>
      <c r="E68" s="154" t="s">
        <v>212</v>
      </c>
      <c r="F68" s="155">
        <v>92</v>
      </c>
      <c r="G68" s="151"/>
      <c r="H68" s="151"/>
      <c r="I68" s="151"/>
      <c r="J68" s="151"/>
      <c r="K68" s="151"/>
      <c r="L68" s="151"/>
      <c r="M68" s="151">
        <f t="shared" si="1"/>
        <v>0</v>
      </c>
      <c r="N68" s="151">
        <f t="shared" si="1"/>
        <v>0</v>
      </c>
      <c r="O68" s="154" t="s">
        <v>724</v>
      </c>
      <c r="T68" s="145">
        <v>0</v>
      </c>
      <c r="AC68" s="145">
        <v>1</v>
      </c>
    </row>
    <row r="69" spans="1:29" ht="30" customHeight="1" x14ac:dyDescent="0.15">
      <c r="A69" s="154" t="s">
        <v>619</v>
      </c>
      <c r="B69" s="154" t="s">
        <v>727</v>
      </c>
      <c r="C69" s="154" t="s">
        <v>728</v>
      </c>
      <c r="D69" s="154" t="s">
        <v>729</v>
      </c>
      <c r="E69" s="154" t="s">
        <v>730</v>
      </c>
      <c r="F69" s="155">
        <v>1569</v>
      </c>
      <c r="G69" s="151"/>
      <c r="H69" s="151"/>
      <c r="I69" s="151"/>
      <c r="J69" s="151"/>
      <c r="K69" s="151"/>
      <c r="L69" s="151"/>
      <c r="M69" s="151">
        <f t="shared" si="1"/>
        <v>0</v>
      </c>
      <c r="N69" s="151">
        <f t="shared" si="1"/>
        <v>0</v>
      </c>
      <c r="O69" s="151" t="s">
        <v>731</v>
      </c>
      <c r="T69" s="145">
        <v>0</v>
      </c>
      <c r="AC69" s="145">
        <v>1</v>
      </c>
    </row>
    <row r="70" spans="1:29" ht="30" customHeight="1" x14ac:dyDescent="0.15">
      <c r="A70" s="151"/>
      <c r="B70" s="151"/>
      <c r="C70" s="151"/>
      <c r="D70" s="151"/>
      <c r="E70" s="151"/>
      <c r="F70" s="155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1:29" ht="30" customHeight="1" x14ac:dyDescent="0.15">
      <c r="A71" s="151"/>
      <c r="B71" s="151"/>
      <c r="C71" s="151"/>
      <c r="D71" s="151"/>
      <c r="E71" s="151"/>
      <c r="F71" s="155"/>
      <c r="G71" s="151"/>
      <c r="H71" s="151"/>
      <c r="I71" s="151"/>
      <c r="J71" s="151"/>
      <c r="K71" s="151"/>
      <c r="L71" s="151"/>
      <c r="M71" s="151"/>
      <c r="N71" s="151"/>
      <c r="O71" s="151"/>
    </row>
    <row r="72" spans="1:29" ht="30" customHeight="1" x14ac:dyDescent="0.15">
      <c r="A72" s="151"/>
      <c r="B72" s="151"/>
      <c r="C72" s="151"/>
      <c r="D72" s="151"/>
      <c r="E72" s="151"/>
      <c r="F72" s="155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1:29" ht="30" customHeight="1" x14ac:dyDescent="0.15">
      <c r="A73" s="151"/>
      <c r="B73" s="151"/>
      <c r="C73" s="151"/>
      <c r="D73" s="151"/>
      <c r="E73" s="151"/>
      <c r="F73" s="155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1:29" ht="30" customHeight="1" x14ac:dyDescent="0.15">
      <c r="A74" s="151"/>
      <c r="B74" s="151"/>
      <c r="C74" s="151"/>
      <c r="D74" s="151"/>
      <c r="E74" s="151"/>
      <c r="F74" s="155"/>
      <c r="G74" s="151"/>
      <c r="H74" s="151"/>
      <c r="I74" s="151"/>
      <c r="J74" s="151"/>
      <c r="K74" s="151"/>
      <c r="L74" s="151"/>
      <c r="M74" s="151"/>
      <c r="N74" s="151"/>
      <c r="O74" s="151"/>
    </row>
    <row r="75" spans="1:29" ht="30" customHeight="1" x14ac:dyDescent="0.15">
      <c r="A75" s="151"/>
      <c r="B75" s="151"/>
      <c r="C75" s="151"/>
      <c r="D75" s="151"/>
      <c r="E75" s="151"/>
      <c r="F75" s="155"/>
      <c r="G75" s="151"/>
      <c r="H75" s="151"/>
      <c r="I75" s="151"/>
      <c r="J75" s="151"/>
      <c r="K75" s="151"/>
      <c r="L75" s="151"/>
      <c r="M75" s="151"/>
      <c r="N75" s="151"/>
      <c r="O75" s="151"/>
    </row>
    <row r="76" spans="1:29" ht="30" customHeight="1" x14ac:dyDescent="0.15">
      <c r="A76" s="151"/>
      <c r="B76" s="151"/>
      <c r="C76" s="151"/>
      <c r="D76" s="151"/>
      <c r="E76" s="151"/>
      <c r="F76" s="155"/>
      <c r="G76" s="151"/>
      <c r="H76" s="151"/>
      <c r="I76" s="151"/>
      <c r="J76" s="151"/>
      <c r="K76" s="151"/>
      <c r="L76" s="151"/>
      <c r="M76" s="151"/>
      <c r="N76" s="151"/>
      <c r="O76" s="151"/>
    </row>
    <row r="77" spans="1:29" ht="30" customHeight="1" x14ac:dyDescent="0.15">
      <c r="A77" s="151"/>
      <c r="B77" s="151"/>
      <c r="C77" s="151"/>
      <c r="D77" s="151"/>
      <c r="E77" s="151"/>
      <c r="F77" s="155"/>
      <c r="G77" s="151"/>
      <c r="H77" s="151"/>
      <c r="I77" s="151"/>
      <c r="J77" s="151"/>
      <c r="K77" s="151"/>
      <c r="L77" s="151"/>
      <c r="M77" s="151"/>
      <c r="N77" s="151"/>
      <c r="O77" s="151"/>
    </row>
    <row r="78" spans="1:29" ht="30" customHeight="1" x14ac:dyDescent="0.15">
      <c r="A78" s="151"/>
      <c r="B78" s="151"/>
      <c r="C78" s="151"/>
      <c r="D78" s="151"/>
      <c r="E78" s="151"/>
      <c r="F78" s="155"/>
      <c r="G78" s="151"/>
      <c r="H78" s="151"/>
      <c r="I78" s="151"/>
      <c r="J78" s="151"/>
      <c r="K78" s="151"/>
      <c r="L78" s="151"/>
      <c r="M78" s="151"/>
      <c r="N78" s="151"/>
      <c r="O78" s="151"/>
    </row>
    <row r="79" spans="1:29" ht="30" customHeight="1" x14ac:dyDescent="0.15">
      <c r="A79" s="151"/>
      <c r="B79" s="151"/>
      <c r="C79" s="151"/>
      <c r="D79" s="151"/>
      <c r="E79" s="151"/>
      <c r="F79" s="155"/>
      <c r="G79" s="151"/>
      <c r="H79" s="151"/>
      <c r="I79" s="151"/>
      <c r="J79" s="151"/>
      <c r="K79" s="151"/>
      <c r="L79" s="151"/>
      <c r="M79" s="151"/>
      <c r="N79" s="151"/>
      <c r="O79" s="151"/>
    </row>
    <row r="80" spans="1:29" ht="30" customHeight="1" x14ac:dyDescent="0.15">
      <c r="A80" s="151"/>
      <c r="B80" s="151"/>
      <c r="C80" s="151"/>
      <c r="D80" s="151"/>
      <c r="E80" s="151"/>
      <c r="F80" s="155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1:15" ht="30" customHeight="1" x14ac:dyDescent="0.15">
      <c r="A81" s="151"/>
      <c r="B81" s="151"/>
      <c r="C81" s="151" t="s">
        <v>709</v>
      </c>
      <c r="D81" s="151"/>
      <c r="E81" s="151"/>
      <c r="F81" s="155"/>
      <c r="G81" s="151"/>
      <c r="H81" s="151"/>
      <c r="I81" s="151"/>
      <c r="J81" s="151"/>
      <c r="K81" s="151"/>
      <c r="L81" s="151"/>
      <c r="M81" s="151"/>
      <c r="N81" s="151">
        <f>H81+J81+L81</f>
        <v>0</v>
      </c>
      <c r="O81" s="151"/>
    </row>
    <row r="82" spans="1:15" hidden="1" x14ac:dyDescent="0.15">
      <c r="A82" s="145" t="s">
        <v>621</v>
      </c>
    </row>
    <row r="83" spans="1:15" ht="17.25" x14ac:dyDescent="0.15">
      <c r="A83" s="149"/>
      <c r="B83" s="149"/>
      <c r="C83" s="149" t="s">
        <v>732</v>
      </c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</row>
  </sheetData>
  <mergeCells count="12">
    <mergeCell ref="M2:N2"/>
    <mergeCell ref="O2:O3"/>
    <mergeCell ref="C1:O1"/>
    <mergeCell ref="A2:A3"/>
    <mergeCell ref="B2:B3"/>
    <mergeCell ref="C2:C3"/>
    <mergeCell ref="D2:D3"/>
    <mergeCell ref="E2:E3"/>
    <mergeCell ref="F2:F3"/>
    <mergeCell ref="G2:H2"/>
    <mergeCell ref="I2:J2"/>
    <mergeCell ref="K2:L2"/>
  </mergeCells>
  <phoneticPr fontId="2" type="noConversion"/>
  <pageMargins left="0.78740157480314954" right="0" top="0.39370078740157477" bottom="0.39370078740157477" header="0.3" footer="0.3"/>
  <pageSetup paperSize="9" scale="60" orientation="landscape" r:id="rId1"/>
  <rowBreaks count="1" manualBreakCount="1">
    <brk id="5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="80" zoomScaleNormal="100" zoomScaleSheetLayoutView="80" workbookViewId="0">
      <selection sqref="A1:I1"/>
    </sheetView>
  </sheetViews>
  <sheetFormatPr defaultRowHeight="16.5" x14ac:dyDescent="0.15"/>
  <cols>
    <col min="1" max="1" width="10.33203125" style="145" customWidth="1"/>
    <col min="2" max="2" width="30.77734375" style="145" customWidth="1"/>
    <col min="3" max="3" width="25.44140625" style="145" customWidth="1"/>
    <col min="4" max="4" width="7.6640625" style="145" customWidth="1"/>
    <col min="5" max="8" width="16.5546875" style="145" customWidth="1"/>
    <col min="9" max="9" width="14.77734375" style="145" customWidth="1"/>
    <col min="10" max="256" width="8.88671875" style="145"/>
    <col min="257" max="257" width="10.33203125" style="145" customWidth="1"/>
    <col min="258" max="258" width="30.77734375" style="145" customWidth="1"/>
    <col min="259" max="259" width="25.44140625" style="145" customWidth="1"/>
    <col min="260" max="260" width="7.6640625" style="145" customWidth="1"/>
    <col min="261" max="264" width="16.5546875" style="145" customWidth="1"/>
    <col min="265" max="265" width="14.77734375" style="145" customWidth="1"/>
    <col min="266" max="512" width="8.88671875" style="145"/>
    <col min="513" max="513" width="10.33203125" style="145" customWidth="1"/>
    <col min="514" max="514" width="30.77734375" style="145" customWidth="1"/>
    <col min="515" max="515" width="25.44140625" style="145" customWidth="1"/>
    <col min="516" max="516" width="7.6640625" style="145" customWidth="1"/>
    <col min="517" max="520" width="16.5546875" style="145" customWidth="1"/>
    <col min="521" max="521" width="14.77734375" style="145" customWidth="1"/>
    <col min="522" max="768" width="8.88671875" style="145"/>
    <col min="769" max="769" width="10.33203125" style="145" customWidth="1"/>
    <col min="770" max="770" width="30.77734375" style="145" customWidth="1"/>
    <col min="771" max="771" width="25.44140625" style="145" customWidth="1"/>
    <col min="772" max="772" width="7.6640625" style="145" customWidth="1"/>
    <col min="773" max="776" width="16.5546875" style="145" customWidth="1"/>
    <col min="777" max="777" width="14.77734375" style="145" customWidth="1"/>
    <col min="778" max="1024" width="8.88671875" style="145"/>
    <col min="1025" max="1025" width="10.33203125" style="145" customWidth="1"/>
    <col min="1026" max="1026" width="30.77734375" style="145" customWidth="1"/>
    <col min="1027" max="1027" width="25.44140625" style="145" customWidth="1"/>
    <col min="1028" max="1028" width="7.6640625" style="145" customWidth="1"/>
    <col min="1029" max="1032" width="16.5546875" style="145" customWidth="1"/>
    <col min="1033" max="1033" width="14.77734375" style="145" customWidth="1"/>
    <col min="1034" max="1280" width="8.88671875" style="145"/>
    <col min="1281" max="1281" width="10.33203125" style="145" customWidth="1"/>
    <col min="1282" max="1282" width="30.77734375" style="145" customWidth="1"/>
    <col min="1283" max="1283" width="25.44140625" style="145" customWidth="1"/>
    <col min="1284" max="1284" width="7.6640625" style="145" customWidth="1"/>
    <col min="1285" max="1288" width="16.5546875" style="145" customWidth="1"/>
    <col min="1289" max="1289" width="14.77734375" style="145" customWidth="1"/>
    <col min="1290" max="1536" width="8.88671875" style="145"/>
    <col min="1537" max="1537" width="10.33203125" style="145" customWidth="1"/>
    <col min="1538" max="1538" width="30.77734375" style="145" customWidth="1"/>
    <col min="1539" max="1539" width="25.44140625" style="145" customWidth="1"/>
    <col min="1540" max="1540" width="7.6640625" style="145" customWidth="1"/>
    <col min="1541" max="1544" width="16.5546875" style="145" customWidth="1"/>
    <col min="1545" max="1545" width="14.77734375" style="145" customWidth="1"/>
    <col min="1546" max="1792" width="8.88671875" style="145"/>
    <col min="1793" max="1793" width="10.33203125" style="145" customWidth="1"/>
    <col min="1794" max="1794" width="30.77734375" style="145" customWidth="1"/>
    <col min="1795" max="1795" width="25.44140625" style="145" customWidth="1"/>
    <col min="1796" max="1796" width="7.6640625" style="145" customWidth="1"/>
    <col min="1797" max="1800" width="16.5546875" style="145" customWidth="1"/>
    <col min="1801" max="1801" width="14.77734375" style="145" customWidth="1"/>
    <col min="1802" max="2048" width="8.88671875" style="145"/>
    <col min="2049" max="2049" width="10.33203125" style="145" customWidth="1"/>
    <col min="2050" max="2050" width="30.77734375" style="145" customWidth="1"/>
    <col min="2051" max="2051" width="25.44140625" style="145" customWidth="1"/>
    <col min="2052" max="2052" width="7.6640625" style="145" customWidth="1"/>
    <col min="2053" max="2056" width="16.5546875" style="145" customWidth="1"/>
    <col min="2057" max="2057" width="14.77734375" style="145" customWidth="1"/>
    <col min="2058" max="2304" width="8.88671875" style="145"/>
    <col min="2305" max="2305" width="10.33203125" style="145" customWidth="1"/>
    <col min="2306" max="2306" width="30.77734375" style="145" customWidth="1"/>
    <col min="2307" max="2307" width="25.44140625" style="145" customWidth="1"/>
    <col min="2308" max="2308" width="7.6640625" style="145" customWidth="1"/>
    <col min="2309" max="2312" width="16.5546875" style="145" customWidth="1"/>
    <col min="2313" max="2313" width="14.77734375" style="145" customWidth="1"/>
    <col min="2314" max="2560" width="8.88671875" style="145"/>
    <col min="2561" max="2561" width="10.33203125" style="145" customWidth="1"/>
    <col min="2562" max="2562" width="30.77734375" style="145" customWidth="1"/>
    <col min="2563" max="2563" width="25.44140625" style="145" customWidth="1"/>
    <col min="2564" max="2564" width="7.6640625" style="145" customWidth="1"/>
    <col min="2565" max="2568" width="16.5546875" style="145" customWidth="1"/>
    <col min="2569" max="2569" width="14.77734375" style="145" customWidth="1"/>
    <col min="2570" max="2816" width="8.88671875" style="145"/>
    <col min="2817" max="2817" width="10.33203125" style="145" customWidth="1"/>
    <col min="2818" max="2818" width="30.77734375" style="145" customWidth="1"/>
    <col min="2819" max="2819" width="25.44140625" style="145" customWidth="1"/>
    <col min="2820" max="2820" width="7.6640625" style="145" customWidth="1"/>
    <col min="2821" max="2824" width="16.5546875" style="145" customWidth="1"/>
    <col min="2825" max="2825" width="14.77734375" style="145" customWidth="1"/>
    <col min="2826" max="3072" width="8.88671875" style="145"/>
    <col min="3073" max="3073" width="10.33203125" style="145" customWidth="1"/>
    <col min="3074" max="3074" width="30.77734375" style="145" customWidth="1"/>
    <col min="3075" max="3075" width="25.44140625" style="145" customWidth="1"/>
    <col min="3076" max="3076" width="7.6640625" style="145" customWidth="1"/>
    <col min="3077" max="3080" width="16.5546875" style="145" customWidth="1"/>
    <col min="3081" max="3081" width="14.77734375" style="145" customWidth="1"/>
    <col min="3082" max="3328" width="8.88671875" style="145"/>
    <col min="3329" max="3329" width="10.33203125" style="145" customWidth="1"/>
    <col min="3330" max="3330" width="30.77734375" style="145" customWidth="1"/>
    <col min="3331" max="3331" width="25.44140625" style="145" customWidth="1"/>
    <col min="3332" max="3332" width="7.6640625" style="145" customWidth="1"/>
    <col min="3333" max="3336" width="16.5546875" style="145" customWidth="1"/>
    <col min="3337" max="3337" width="14.77734375" style="145" customWidth="1"/>
    <col min="3338" max="3584" width="8.88671875" style="145"/>
    <col min="3585" max="3585" width="10.33203125" style="145" customWidth="1"/>
    <col min="3586" max="3586" width="30.77734375" style="145" customWidth="1"/>
    <col min="3587" max="3587" width="25.44140625" style="145" customWidth="1"/>
    <col min="3588" max="3588" width="7.6640625" style="145" customWidth="1"/>
    <col min="3589" max="3592" width="16.5546875" style="145" customWidth="1"/>
    <col min="3593" max="3593" width="14.77734375" style="145" customWidth="1"/>
    <col min="3594" max="3840" width="8.88671875" style="145"/>
    <col min="3841" max="3841" width="10.33203125" style="145" customWidth="1"/>
    <col min="3842" max="3842" width="30.77734375" style="145" customWidth="1"/>
    <col min="3843" max="3843" width="25.44140625" style="145" customWidth="1"/>
    <col min="3844" max="3844" width="7.6640625" style="145" customWidth="1"/>
    <col min="3845" max="3848" width="16.5546875" style="145" customWidth="1"/>
    <col min="3849" max="3849" width="14.77734375" style="145" customWidth="1"/>
    <col min="3850" max="4096" width="8.88671875" style="145"/>
    <col min="4097" max="4097" width="10.33203125" style="145" customWidth="1"/>
    <col min="4098" max="4098" width="30.77734375" style="145" customWidth="1"/>
    <col min="4099" max="4099" width="25.44140625" style="145" customWidth="1"/>
    <col min="4100" max="4100" width="7.6640625" style="145" customWidth="1"/>
    <col min="4101" max="4104" width="16.5546875" style="145" customWidth="1"/>
    <col min="4105" max="4105" width="14.77734375" style="145" customWidth="1"/>
    <col min="4106" max="4352" width="8.88671875" style="145"/>
    <col min="4353" max="4353" width="10.33203125" style="145" customWidth="1"/>
    <col min="4354" max="4354" width="30.77734375" style="145" customWidth="1"/>
    <col min="4355" max="4355" width="25.44140625" style="145" customWidth="1"/>
    <col min="4356" max="4356" width="7.6640625" style="145" customWidth="1"/>
    <col min="4357" max="4360" width="16.5546875" style="145" customWidth="1"/>
    <col min="4361" max="4361" width="14.77734375" style="145" customWidth="1"/>
    <col min="4362" max="4608" width="8.88671875" style="145"/>
    <col min="4609" max="4609" width="10.33203125" style="145" customWidth="1"/>
    <col min="4610" max="4610" width="30.77734375" style="145" customWidth="1"/>
    <col min="4611" max="4611" width="25.44140625" style="145" customWidth="1"/>
    <col min="4612" max="4612" width="7.6640625" style="145" customWidth="1"/>
    <col min="4613" max="4616" width="16.5546875" style="145" customWidth="1"/>
    <col min="4617" max="4617" width="14.77734375" style="145" customWidth="1"/>
    <col min="4618" max="4864" width="8.88671875" style="145"/>
    <col min="4865" max="4865" width="10.33203125" style="145" customWidth="1"/>
    <col min="4866" max="4866" width="30.77734375" style="145" customWidth="1"/>
    <col min="4867" max="4867" width="25.44140625" style="145" customWidth="1"/>
    <col min="4868" max="4868" width="7.6640625" style="145" customWidth="1"/>
    <col min="4869" max="4872" width="16.5546875" style="145" customWidth="1"/>
    <col min="4873" max="4873" width="14.77734375" style="145" customWidth="1"/>
    <col min="4874" max="5120" width="8.88671875" style="145"/>
    <col min="5121" max="5121" width="10.33203125" style="145" customWidth="1"/>
    <col min="5122" max="5122" width="30.77734375" style="145" customWidth="1"/>
    <col min="5123" max="5123" width="25.44140625" style="145" customWidth="1"/>
    <col min="5124" max="5124" width="7.6640625" style="145" customWidth="1"/>
    <col min="5125" max="5128" width="16.5546875" style="145" customWidth="1"/>
    <col min="5129" max="5129" width="14.77734375" style="145" customWidth="1"/>
    <col min="5130" max="5376" width="8.88671875" style="145"/>
    <col min="5377" max="5377" width="10.33203125" style="145" customWidth="1"/>
    <col min="5378" max="5378" width="30.77734375" style="145" customWidth="1"/>
    <col min="5379" max="5379" width="25.44140625" style="145" customWidth="1"/>
    <col min="5380" max="5380" width="7.6640625" style="145" customWidth="1"/>
    <col min="5381" max="5384" width="16.5546875" style="145" customWidth="1"/>
    <col min="5385" max="5385" width="14.77734375" style="145" customWidth="1"/>
    <col min="5386" max="5632" width="8.88671875" style="145"/>
    <col min="5633" max="5633" width="10.33203125" style="145" customWidth="1"/>
    <col min="5634" max="5634" width="30.77734375" style="145" customWidth="1"/>
    <col min="5635" max="5635" width="25.44140625" style="145" customWidth="1"/>
    <col min="5636" max="5636" width="7.6640625" style="145" customWidth="1"/>
    <col min="5637" max="5640" width="16.5546875" style="145" customWidth="1"/>
    <col min="5641" max="5641" width="14.77734375" style="145" customWidth="1"/>
    <col min="5642" max="5888" width="8.88671875" style="145"/>
    <col min="5889" max="5889" width="10.33203125" style="145" customWidth="1"/>
    <col min="5890" max="5890" width="30.77734375" style="145" customWidth="1"/>
    <col min="5891" max="5891" width="25.44140625" style="145" customWidth="1"/>
    <col min="5892" max="5892" width="7.6640625" style="145" customWidth="1"/>
    <col min="5893" max="5896" width="16.5546875" style="145" customWidth="1"/>
    <col min="5897" max="5897" width="14.77734375" style="145" customWidth="1"/>
    <col min="5898" max="6144" width="8.88671875" style="145"/>
    <col min="6145" max="6145" width="10.33203125" style="145" customWidth="1"/>
    <col min="6146" max="6146" width="30.77734375" style="145" customWidth="1"/>
    <col min="6147" max="6147" width="25.44140625" style="145" customWidth="1"/>
    <col min="6148" max="6148" width="7.6640625" style="145" customWidth="1"/>
    <col min="6149" max="6152" width="16.5546875" style="145" customWidth="1"/>
    <col min="6153" max="6153" width="14.77734375" style="145" customWidth="1"/>
    <col min="6154" max="6400" width="8.88671875" style="145"/>
    <col min="6401" max="6401" width="10.33203125" style="145" customWidth="1"/>
    <col min="6402" max="6402" width="30.77734375" style="145" customWidth="1"/>
    <col min="6403" max="6403" width="25.44140625" style="145" customWidth="1"/>
    <col min="6404" max="6404" width="7.6640625" style="145" customWidth="1"/>
    <col min="6405" max="6408" width="16.5546875" style="145" customWidth="1"/>
    <col min="6409" max="6409" width="14.77734375" style="145" customWidth="1"/>
    <col min="6410" max="6656" width="8.88671875" style="145"/>
    <col min="6657" max="6657" width="10.33203125" style="145" customWidth="1"/>
    <col min="6658" max="6658" width="30.77734375" style="145" customWidth="1"/>
    <col min="6659" max="6659" width="25.44140625" style="145" customWidth="1"/>
    <col min="6660" max="6660" width="7.6640625" style="145" customWidth="1"/>
    <col min="6661" max="6664" width="16.5546875" style="145" customWidth="1"/>
    <col min="6665" max="6665" width="14.77734375" style="145" customWidth="1"/>
    <col min="6666" max="6912" width="8.88671875" style="145"/>
    <col min="6913" max="6913" width="10.33203125" style="145" customWidth="1"/>
    <col min="6914" max="6914" width="30.77734375" style="145" customWidth="1"/>
    <col min="6915" max="6915" width="25.44140625" style="145" customWidth="1"/>
    <col min="6916" max="6916" width="7.6640625" style="145" customWidth="1"/>
    <col min="6917" max="6920" width="16.5546875" style="145" customWidth="1"/>
    <col min="6921" max="6921" width="14.77734375" style="145" customWidth="1"/>
    <col min="6922" max="7168" width="8.88671875" style="145"/>
    <col min="7169" max="7169" width="10.33203125" style="145" customWidth="1"/>
    <col min="7170" max="7170" width="30.77734375" style="145" customWidth="1"/>
    <col min="7171" max="7171" width="25.44140625" style="145" customWidth="1"/>
    <col min="7172" max="7172" width="7.6640625" style="145" customWidth="1"/>
    <col min="7173" max="7176" width="16.5546875" style="145" customWidth="1"/>
    <col min="7177" max="7177" width="14.77734375" style="145" customWidth="1"/>
    <col min="7178" max="7424" width="8.88671875" style="145"/>
    <col min="7425" max="7425" width="10.33203125" style="145" customWidth="1"/>
    <col min="7426" max="7426" width="30.77734375" style="145" customWidth="1"/>
    <col min="7427" max="7427" width="25.44140625" style="145" customWidth="1"/>
    <col min="7428" max="7428" width="7.6640625" style="145" customWidth="1"/>
    <col min="7429" max="7432" width="16.5546875" style="145" customWidth="1"/>
    <col min="7433" max="7433" width="14.77734375" style="145" customWidth="1"/>
    <col min="7434" max="7680" width="8.88671875" style="145"/>
    <col min="7681" max="7681" width="10.33203125" style="145" customWidth="1"/>
    <col min="7682" max="7682" width="30.77734375" style="145" customWidth="1"/>
    <col min="7683" max="7683" width="25.44140625" style="145" customWidth="1"/>
    <col min="7684" max="7684" width="7.6640625" style="145" customWidth="1"/>
    <col min="7685" max="7688" width="16.5546875" style="145" customWidth="1"/>
    <col min="7689" max="7689" width="14.77734375" style="145" customWidth="1"/>
    <col min="7690" max="7936" width="8.88671875" style="145"/>
    <col min="7937" max="7937" width="10.33203125" style="145" customWidth="1"/>
    <col min="7938" max="7938" width="30.77734375" style="145" customWidth="1"/>
    <col min="7939" max="7939" width="25.44140625" style="145" customWidth="1"/>
    <col min="7940" max="7940" width="7.6640625" style="145" customWidth="1"/>
    <col min="7941" max="7944" width="16.5546875" style="145" customWidth="1"/>
    <col min="7945" max="7945" width="14.77734375" style="145" customWidth="1"/>
    <col min="7946" max="8192" width="8.88671875" style="145"/>
    <col min="8193" max="8193" width="10.33203125" style="145" customWidth="1"/>
    <col min="8194" max="8194" width="30.77734375" style="145" customWidth="1"/>
    <col min="8195" max="8195" width="25.44140625" style="145" customWidth="1"/>
    <col min="8196" max="8196" width="7.6640625" style="145" customWidth="1"/>
    <col min="8197" max="8200" width="16.5546875" style="145" customWidth="1"/>
    <col min="8201" max="8201" width="14.77734375" style="145" customWidth="1"/>
    <col min="8202" max="8448" width="8.88671875" style="145"/>
    <col min="8449" max="8449" width="10.33203125" style="145" customWidth="1"/>
    <col min="8450" max="8450" width="30.77734375" style="145" customWidth="1"/>
    <col min="8451" max="8451" width="25.44140625" style="145" customWidth="1"/>
    <col min="8452" max="8452" width="7.6640625" style="145" customWidth="1"/>
    <col min="8453" max="8456" width="16.5546875" style="145" customWidth="1"/>
    <col min="8457" max="8457" width="14.77734375" style="145" customWidth="1"/>
    <col min="8458" max="8704" width="8.88671875" style="145"/>
    <col min="8705" max="8705" width="10.33203125" style="145" customWidth="1"/>
    <col min="8706" max="8706" width="30.77734375" style="145" customWidth="1"/>
    <col min="8707" max="8707" width="25.44140625" style="145" customWidth="1"/>
    <col min="8708" max="8708" width="7.6640625" style="145" customWidth="1"/>
    <col min="8709" max="8712" width="16.5546875" style="145" customWidth="1"/>
    <col min="8713" max="8713" width="14.77734375" style="145" customWidth="1"/>
    <col min="8714" max="8960" width="8.88671875" style="145"/>
    <col min="8961" max="8961" width="10.33203125" style="145" customWidth="1"/>
    <col min="8962" max="8962" width="30.77734375" style="145" customWidth="1"/>
    <col min="8963" max="8963" width="25.44140625" style="145" customWidth="1"/>
    <col min="8964" max="8964" width="7.6640625" style="145" customWidth="1"/>
    <col min="8965" max="8968" width="16.5546875" style="145" customWidth="1"/>
    <col min="8969" max="8969" width="14.77734375" style="145" customWidth="1"/>
    <col min="8970" max="9216" width="8.88671875" style="145"/>
    <col min="9217" max="9217" width="10.33203125" style="145" customWidth="1"/>
    <col min="9218" max="9218" width="30.77734375" style="145" customWidth="1"/>
    <col min="9219" max="9219" width="25.44140625" style="145" customWidth="1"/>
    <col min="9220" max="9220" width="7.6640625" style="145" customWidth="1"/>
    <col min="9221" max="9224" width="16.5546875" style="145" customWidth="1"/>
    <col min="9225" max="9225" width="14.77734375" style="145" customWidth="1"/>
    <col min="9226" max="9472" width="8.88671875" style="145"/>
    <col min="9473" max="9473" width="10.33203125" style="145" customWidth="1"/>
    <col min="9474" max="9474" width="30.77734375" style="145" customWidth="1"/>
    <col min="9475" max="9475" width="25.44140625" style="145" customWidth="1"/>
    <col min="9476" max="9476" width="7.6640625" style="145" customWidth="1"/>
    <col min="9477" max="9480" width="16.5546875" style="145" customWidth="1"/>
    <col min="9481" max="9481" width="14.77734375" style="145" customWidth="1"/>
    <col min="9482" max="9728" width="8.88671875" style="145"/>
    <col min="9729" max="9729" width="10.33203125" style="145" customWidth="1"/>
    <col min="9730" max="9730" width="30.77734375" style="145" customWidth="1"/>
    <col min="9731" max="9731" width="25.44140625" style="145" customWidth="1"/>
    <col min="9732" max="9732" width="7.6640625" style="145" customWidth="1"/>
    <col min="9733" max="9736" width="16.5546875" style="145" customWidth="1"/>
    <col min="9737" max="9737" width="14.77734375" style="145" customWidth="1"/>
    <col min="9738" max="9984" width="8.88671875" style="145"/>
    <col min="9985" max="9985" width="10.33203125" style="145" customWidth="1"/>
    <col min="9986" max="9986" width="30.77734375" style="145" customWidth="1"/>
    <col min="9987" max="9987" width="25.44140625" style="145" customWidth="1"/>
    <col min="9988" max="9988" width="7.6640625" style="145" customWidth="1"/>
    <col min="9989" max="9992" width="16.5546875" style="145" customWidth="1"/>
    <col min="9993" max="9993" width="14.77734375" style="145" customWidth="1"/>
    <col min="9994" max="10240" width="8.88671875" style="145"/>
    <col min="10241" max="10241" width="10.33203125" style="145" customWidth="1"/>
    <col min="10242" max="10242" width="30.77734375" style="145" customWidth="1"/>
    <col min="10243" max="10243" width="25.44140625" style="145" customWidth="1"/>
    <col min="10244" max="10244" width="7.6640625" style="145" customWidth="1"/>
    <col min="10245" max="10248" width="16.5546875" style="145" customWidth="1"/>
    <col min="10249" max="10249" width="14.77734375" style="145" customWidth="1"/>
    <col min="10250" max="10496" width="8.88671875" style="145"/>
    <col min="10497" max="10497" width="10.33203125" style="145" customWidth="1"/>
    <col min="10498" max="10498" width="30.77734375" style="145" customWidth="1"/>
    <col min="10499" max="10499" width="25.44140625" style="145" customWidth="1"/>
    <col min="10500" max="10500" width="7.6640625" style="145" customWidth="1"/>
    <col min="10501" max="10504" width="16.5546875" style="145" customWidth="1"/>
    <col min="10505" max="10505" width="14.77734375" style="145" customWidth="1"/>
    <col min="10506" max="10752" width="8.88671875" style="145"/>
    <col min="10753" max="10753" width="10.33203125" style="145" customWidth="1"/>
    <col min="10754" max="10754" width="30.77734375" style="145" customWidth="1"/>
    <col min="10755" max="10755" width="25.44140625" style="145" customWidth="1"/>
    <col min="10756" max="10756" width="7.6640625" style="145" customWidth="1"/>
    <col min="10757" max="10760" width="16.5546875" style="145" customWidth="1"/>
    <col min="10761" max="10761" width="14.77734375" style="145" customWidth="1"/>
    <col min="10762" max="11008" width="8.88671875" style="145"/>
    <col min="11009" max="11009" width="10.33203125" style="145" customWidth="1"/>
    <col min="11010" max="11010" width="30.77734375" style="145" customWidth="1"/>
    <col min="11011" max="11011" width="25.44140625" style="145" customWidth="1"/>
    <col min="11012" max="11012" width="7.6640625" style="145" customWidth="1"/>
    <col min="11013" max="11016" width="16.5546875" style="145" customWidth="1"/>
    <col min="11017" max="11017" width="14.77734375" style="145" customWidth="1"/>
    <col min="11018" max="11264" width="8.88671875" style="145"/>
    <col min="11265" max="11265" width="10.33203125" style="145" customWidth="1"/>
    <col min="11266" max="11266" width="30.77734375" style="145" customWidth="1"/>
    <col min="11267" max="11267" width="25.44140625" style="145" customWidth="1"/>
    <col min="11268" max="11268" width="7.6640625" style="145" customWidth="1"/>
    <col min="11269" max="11272" width="16.5546875" style="145" customWidth="1"/>
    <col min="11273" max="11273" width="14.77734375" style="145" customWidth="1"/>
    <col min="11274" max="11520" width="8.88671875" style="145"/>
    <col min="11521" max="11521" width="10.33203125" style="145" customWidth="1"/>
    <col min="11522" max="11522" width="30.77734375" style="145" customWidth="1"/>
    <col min="11523" max="11523" width="25.44140625" style="145" customWidth="1"/>
    <col min="11524" max="11524" width="7.6640625" style="145" customWidth="1"/>
    <col min="11525" max="11528" width="16.5546875" style="145" customWidth="1"/>
    <col min="11529" max="11529" width="14.77734375" style="145" customWidth="1"/>
    <col min="11530" max="11776" width="8.88671875" style="145"/>
    <col min="11777" max="11777" width="10.33203125" style="145" customWidth="1"/>
    <col min="11778" max="11778" width="30.77734375" style="145" customWidth="1"/>
    <col min="11779" max="11779" width="25.44140625" style="145" customWidth="1"/>
    <col min="11780" max="11780" width="7.6640625" style="145" customWidth="1"/>
    <col min="11781" max="11784" width="16.5546875" style="145" customWidth="1"/>
    <col min="11785" max="11785" width="14.77734375" style="145" customWidth="1"/>
    <col min="11786" max="12032" width="8.88671875" style="145"/>
    <col min="12033" max="12033" width="10.33203125" style="145" customWidth="1"/>
    <col min="12034" max="12034" width="30.77734375" style="145" customWidth="1"/>
    <col min="12035" max="12035" width="25.44140625" style="145" customWidth="1"/>
    <col min="12036" max="12036" width="7.6640625" style="145" customWidth="1"/>
    <col min="12037" max="12040" width="16.5546875" style="145" customWidth="1"/>
    <col min="12041" max="12041" width="14.77734375" style="145" customWidth="1"/>
    <col min="12042" max="12288" width="8.88671875" style="145"/>
    <col min="12289" max="12289" width="10.33203125" style="145" customWidth="1"/>
    <col min="12290" max="12290" width="30.77734375" style="145" customWidth="1"/>
    <col min="12291" max="12291" width="25.44140625" style="145" customWidth="1"/>
    <col min="12292" max="12292" width="7.6640625" style="145" customWidth="1"/>
    <col min="12293" max="12296" width="16.5546875" style="145" customWidth="1"/>
    <col min="12297" max="12297" width="14.77734375" style="145" customWidth="1"/>
    <col min="12298" max="12544" width="8.88671875" style="145"/>
    <col min="12545" max="12545" width="10.33203125" style="145" customWidth="1"/>
    <col min="12546" max="12546" width="30.77734375" style="145" customWidth="1"/>
    <col min="12547" max="12547" width="25.44140625" style="145" customWidth="1"/>
    <col min="12548" max="12548" width="7.6640625" style="145" customWidth="1"/>
    <col min="12549" max="12552" width="16.5546875" style="145" customWidth="1"/>
    <col min="12553" max="12553" width="14.77734375" style="145" customWidth="1"/>
    <col min="12554" max="12800" width="8.88671875" style="145"/>
    <col min="12801" max="12801" width="10.33203125" style="145" customWidth="1"/>
    <col min="12802" max="12802" width="30.77734375" style="145" customWidth="1"/>
    <col min="12803" max="12803" width="25.44140625" style="145" customWidth="1"/>
    <col min="12804" max="12804" width="7.6640625" style="145" customWidth="1"/>
    <col min="12805" max="12808" width="16.5546875" style="145" customWidth="1"/>
    <col min="12809" max="12809" width="14.77734375" style="145" customWidth="1"/>
    <col min="12810" max="13056" width="8.88671875" style="145"/>
    <col min="13057" max="13057" width="10.33203125" style="145" customWidth="1"/>
    <col min="13058" max="13058" width="30.77734375" style="145" customWidth="1"/>
    <col min="13059" max="13059" width="25.44140625" style="145" customWidth="1"/>
    <col min="13060" max="13060" width="7.6640625" style="145" customWidth="1"/>
    <col min="13061" max="13064" width="16.5546875" style="145" customWidth="1"/>
    <col min="13065" max="13065" width="14.77734375" style="145" customWidth="1"/>
    <col min="13066" max="13312" width="8.88671875" style="145"/>
    <col min="13313" max="13313" width="10.33203125" style="145" customWidth="1"/>
    <col min="13314" max="13314" width="30.77734375" style="145" customWidth="1"/>
    <col min="13315" max="13315" width="25.44140625" style="145" customWidth="1"/>
    <col min="13316" max="13316" width="7.6640625" style="145" customWidth="1"/>
    <col min="13317" max="13320" width="16.5546875" style="145" customWidth="1"/>
    <col min="13321" max="13321" width="14.77734375" style="145" customWidth="1"/>
    <col min="13322" max="13568" width="8.88671875" style="145"/>
    <col min="13569" max="13569" width="10.33203125" style="145" customWidth="1"/>
    <col min="13570" max="13570" width="30.77734375" style="145" customWidth="1"/>
    <col min="13571" max="13571" width="25.44140625" style="145" customWidth="1"/>
    <col min="13572" max="13572" width="7.6640625" style="145" customWidth="1"/>
    <col min="13573" max="13576" width="16.5546875" style="145" customWidth="1"/>
    <col min="13577" max="13577" width="14.77734375" style="145" customWidth="1"/>
    <col min="13578" max="13824" width="8.88671875" style="145"/>
    <col min="13825" max="13825" width="10.33203125" style="145" customWidth="1"/>
    <col min="13826" max="13826" width="30.77734375" style="145" customWidth="1"/>
    <col min="13827" max="13827" width="25.44140625" style="145" customWidth="1"/>
    <col min="13828" max="13828" width="7.6640625" style="145" customWidth="1"/>
    <col min="13829" max="13832" width="16.5546875" style="145" customWidth="1"/>
    <col min="13833" max="13833" width="14.77734375" style="145" customWidth="1"/>
    <col min="13834" max="14080" width="8.88671875" style="145"/>
    <col min="14081" max="14081" width="10.33203125" style="145" customWidth="1"/>
    <col min="14082" max="14082" width="30.77734375" style="145" customWidth="1"/>
    <col min="14083" max="14083" width="25.44140625" style="145" customWidth="1"/>
    <col min="14084" max="14084" width="7.6640625" style="145" customWidth="1"/>
    <col min="14085" max="14088" width="16.5546875" style="145" customWidth="1"/>
    <col min="14089" max="14089" width="14.77734375" style="145" customWidth="1"/>
    <col min="14090" max="14336" width="8.88671875" style="145"/>
    <col min="14337" max="14337" width="10.33203125" style="145" customWidth="1"/>
    <col min="14338" max="14338" width="30.77734375" style="145" customWidth="1"/>
    <col min="14339" max="14339" width="25.44140625" style="145" customWidth="1"/>
    <col min="14340" max="14340" width="7.6640625" style="145" customWidth="1"/>
    <col min="14341" max="14344" width="16.5546875" style="145" customWidth="1"/>
    <col min="14345" max="14345" width="14.77734375" style="145" customWidth="1"/>
    <col min="14346" max="14592" width="8.88671875" style="145"/>
    <col min="14593" max="14593" width="10.33203125" style="145" customWidth="1"/>
    <col min="14594" max="14594" width="30.77734375" style="145" customWidth="1"/>
    <col min="14595" max="14595" width="25.44140625" style="145" customWidth="1"/>
    <col min="14596" max="14596" width="7.6640625" style="145" customWidth="1"/>
    <col min="14597" max="14600" width="16.5546875" style="145" customWidth="1"/>
    <col min="14601" max="14601" width="14.77734375" style="145" customWidth="1"/>
    <col min="14602" max="14848" width="8.88671875" style="145"/>
    <col min="14849" max="14849" width="10.33203125" style="145" customWidth="1"/>
    <col min="14850" max="14850" width="30.77734375" style="145" customWidth="1"/>
    <col min="14851" max="14851" width="25.44140625" style="145" customWidth="1"/>
    <col min="14852" max="14852" width="7.6640625" style="145" customWidth="1"/>
    <col min="14853" max="14856" width="16.5546875" style="145" customWidth="1"/>
    <col min="14857" max="14857" width="14.77734375" style="145" customWidth="1"/>
    <col min="14858" max="15104" width="8.88671875" style="145"/>
    <col min="15105" max="15105" width="10.33203125" style="145" customWidth="1"/>
    <col min="15106" max="15106" width="30.77734375" style="145" customWidth="1"/>
    <col min="15107" max="15107" width="25.44140625" style="145" customWidth="1"/>
    <col min="15108" max="15108" width="7.6640625" style="145" customWidth="1"/>
    <col min="15109" max="15112" width="16.5546875" style="145" customWidth="1"/>
    <col min="15113" max="15113" width="14.77734375" style="145" customWidth="1"/>
    <col min="15114" max="15360" width="8.88671875" style="145"/>
    <col min="15361" max="15361" width="10.33203125" style="145" customWidth="1"/>
    <col min="15362" max="15362" width="30.77734375" style="145" customWidth="1"/>
    <col min="15363" max="15363" width="25.44140625" style="145" customWidth="1"/>
    <col min="15364" max="15364" width="7.6640625" style="145" customWidth="1"/>
    <col min="15365" max="15368" width="16.5546875" style="145" customWidth="1"/>
    <col min="15369" max="15369" width="14.77734375" style="145" customWidth="1"/>
    <col min="15370" max="15616" width="8.88671875" style="145"/>
    <col min="15617" max="15617" width="10.33203125" style="145" customWidth="1"/>
    <col min="15618" max="15618" width="30.77734375" style="145" customWidth="1"/>
    <col min="15619" max="15619" width="25.44140625" style="145" customWidth="1"/>
    <col min="15620" max="15620" width="7.6640625" style="145" customWidth="1"/>
    <col min="15621" max="15624" width="16.5546875" style="145" customWidth="1"/>
    <col min="15625" max="15625" width="14.77734375" style="145" customWidth="1"/>
    <col min="15626" max="15872" width="8.88671875" style="145"/>
    <col min="15873" max="15873" width="10.33203125" style="145" customWidth="1"/>
    <col min="15874" max="15874" width="30.77734375" style="145" customWidth="1"/>
    <col min="15875" max="15875" width="25.44140625" style="145" customWidth="1"/>
    <col min="15876" max="15876" width="7.6640625" style="145" customWidth="1"/>
    <col min="15877" max="15880" width="16.5546875" style="145" customWidth="1"/>
    <col min="15881" max="15881" width="14.77734375" style="145" customWidth="1"/>
    <col min="15882" max="16128" width="8.88671875" style="145"/>
    <col min="16129" max="16129" width="10.33203125" style="145" customWidth="1"/>
    <col min="16130" max="16130" width="30.77734375" style="145" customWidth="1"/>
    <col min="16131" max="16131" width="25.44140625" style="145" customWidth="1"/>
    <col min="16132" max="16132" width="7.6640625" style="145" customWidth="1"/>
    <col min="16133" max="16136" width="16.5546875" style="145" customWidth="1"/>
    <col min="16137" max="16137" width="14.77734375" style="145" customWidth="1"/>
    <col min="16138" max="16384" width="8.88671875" style="145"/>
  </cols>
  <sheetData>
    <row r="1" spans="1:9" ht="30" customHeight="1" x14ac:dyDescent="0.15">
      <c r="A1" s="222" t="s">
        <v>733</v>
      </c>
      <c r="B1" s="222"/>
      <c r="C1" s="222"/>
      <c r="D1" s="222"/>
      <c r="E1" s="222"/>
      <c r="F1" s="222"/>
      <c r="G1" s="222"/>
      <c r="H1" s="222"/>
      <c r="I1" s="222"/>
    </row>
    <row r="2" spans="1:9" ht="30" customHeight="1" x14ac:dyDescent="0.15">
      <c r="A2" s="223" t="s">
        <v>623</v>
      </c>
      <c r="B2" s="223"/>
      <c r="C2" s="223"/>
      <c r="D2" s="223"/>
      <c r="E2" s="223"/>
      <c r="F2" s="223"/>
      <c r="G2" s="223"/>
      <c r="H2" s="223"/>
      <c r="I2" s="223"/>
    </row>
    <row r="3" spans="1:9" ht="30" customHeight="1" x14ac:dyDescent="0.15">
      <c r="A3" s="146" t="s">
        <v>734</v>
      </c>
      <c r="B3" s="146" t="s">
        <v>626</v>
      </c>
      <c r="C3" s="146" t="s">
        <v>604</v>
      </c>
      <c r="D3" s="146" t="s">
        <v>605</v>
      </c>
      <c r="E3" s="146" t="s">
        <v>607</v>
      </c>
      <c r="F3" s="146" t="s">
        <v>608</v>
      </c>
      <c r="G3" s="146" t="s">
        <v>609</v>
      </c>
      <c r="H3" s="146" t="s">
        <v>610</v>
      </c>
      <c r="I3" s="146" t="s">
        <v>611</v>
      </c>
    </row>
    <row r="4" spans="1:9" ht="30" customHeight="1" x14ac:dyDescent="0.15">
      <c r="A4" s="156" t="s">
        <v>675</v>
      </c>
      <c r="B4" s="156" t="s">
        <v>676</v>
      </c>
      <c r="C4" s="156" t="s">
        <v>638</v>
      </c>
      <c r="D4" s="156" t="s">
        <v>302</v>
      </c>
      <c r="E4" s="151"/>
      <c r="F4" s="151"/>
      <c r="G4" s="151"/>
      <c r="H4" s="151"/>
      <c r="I4" s="156"/>
    </row>
    <row r="5" spans="1:9" ht="30" customHeight="1" x14ac:dyDescent="0.15">
      <c r="A5" s="156" t="s">
        <v>735</v>
      </c>
      <c r="B5" s="156" t="s">
        <v>736</v>
      </c>
      <c r="C5" s="156" t="s">
        <v>633</v>
      </c>
      <c r="D5" s="156" t="s">
        <v>302</v>
      </c>
      <c r="E5" s="151"/>
      <c r="F5" s="151"/>
      <c r="G5" s="151"/>
      <c r="H5" s="151"/>
      <c r="I5" s="156"/>
    </row>
    <row r="6" spans="1:9" ht="30" customHeight="1" x14ac:dyDescent="0.15">
      <c r="A6" s="156" t="s">
        <v>737</v>
      </c>
      <c r="B6" s="156" t="s">
        <v>736</v>
      </c>
      <c r="C6" s="156" t="s">
        <v>635</v>
      </c>
      <c r="D6" s="156" t="s">
        <v>302</v>
      </c>
      <c r="E6" s="151"/>
      <c r="F6" s="151"/>
      <c r="G6" s="151"/>
      <c r="H6" s="151"/>
      <c r="I6" s="156"/>
    </row>
    <row r="7" spans="1:9" ht="30" customHeight="1" x14ac:dyDescent="0.15">
      <c r="A7" s="156" t="s">
        <v>738</v>
      </c>
      <c r="B7" s="156" t="s">
        <v>736</v>
      </c>
      <c r="C7" s="156" t="s">
        <v>739</v>
      </c>
      <c r="D7" s="156" t="s">
        <v>302</v>
      </c>
      <c r="E7" s="151"/>
      <c r="F7" s="151"/>
      <c r="G7" s="151"/>
      <c r="H7" s="151"/>
      <c r="I7" s="156"/>
    </row>
    <row r="8" spans="1:9" ht="30" customHeight="1" x14ac:dyDescent="0.15">
      <c r="A8" s="156" t="s">
        <v>688</v>
      </c>
      <c r="B8" s="156" t="s">
        <v>689</v>
      </c>
      <c r="C8" s="156" t="s">
        <v>629</v>
      </c>
      <c r="D8" s="156" t="s">
        <v>302</v>
      </c>
      <c r="E8" s="151"/>
      <c r="F8" s="151"/>
      <c r="G8" s="151"/>
      <c r="H8" s="151"/>
      <c r="I8" s="156"/>
    </row>
    <row r="9" spans="1:9" ht="30" customHeight="1" x14ac:dyDescent="0.15">
      <c r="A9" s="156" t="s">
        <v>690</v>
      </c>
      <c r="B9" s="156" t="s">
        <v>689</v>
      </c>
      <c r="C9" s="156" t="s">
        <v>631</v>
      </c>
      <c r="D9" s="156" t="s">
        <v>302</v>
      </c>
      <c r="E9" s="151"/>
      <c r="F9" s="151"/>
      <c r="G9" s="151"/>
      <c r="H9" s="151"/>
      <c r="I9" s="156"/>
    </row>
    <row r="10" spans="1:9" ht="30" customHeight="1" x14ac:dyDescent="0.15">
      <c r="A10" s="156" t="s">
        <v>691</v>
      </c>
      <c r="B10" s="156" t="s">
        <v>689</v>
      </c>
      <c r="C10" s="156" t="s">
        <v>633</v>
      </c>
      <c r="D10" s="156" t="s">
        <v>302</v>
      </c>
      <c r="E10" s="151"/>
      <c r="F10" s="151"/>
      <c r="G10" s="151"/>
      <c r="H10" s="151"/>
      <c r="I10" s="156"/>
    </row>
    <row r="11" spans="1:9" ht="30" customHeight="1" x14ac:dyDescent="0.15">
      <c r="A11" s="156" t="s">
        <v>692</v>
      </c>
      <c r="B11" s="156" t="s">
        <v>689</v>
      </c>
      <c r="C11" s="156" t="s">
        <v>635</v>
      </c>
      <c r="D11" s="156" t="s">
        <v>302</v>
      </c>
      <c r="E11" s="151"/>
      <c r="F11" s="151"/>
      <c r="G11" s="151"/>
      <c r="H11" s="151"/>
      <c r="I11" s="156"/>
    </row>
    <row r="12" spans="1:9" ht="30" customHeight="1" x14ac:dyDescent="0.15">
      <c r="A12" s="156" t="s">
        <v>693</v>
      </c>
      <c r="B12" s="156" t="s">
        <v>689</v>
      </c>
      <c r="C12" s="156" t="s">
        <v>638</v>
      </c>
      <c r="D12" s="156" t="s">
        <v>302</v>
      </c>
      <c r="E12" s="151"/>
      <c r="F12" s="151"/>
      <c r="G12" s="151"/>
      <c r="H12" s="151"/>
      <c r="I12" s="156"/>
    </row>
    <row r="13" spans="1:9" ht="30" customHeight="1" x14ac:dyDescent="0.15">
      <c r="A13" s="156" t="s">
        <v>694</v>
      </c>
      <c r="B13" s="156" t="s">
        <v>695</v>
      </c>
      <c r="C13" s="156" t="s">
        <v>629</v>
      </c>
      <c r="D13" s="156" t="s">
        <v>302</v>
      </c>
      <c r="E13" s="151"/>
      <c r="F13" s="151"/>
      <c r="G13" s="151"/>
      <c r="H13" s="151"/>
      <c r="I13" s="156"/>
    </row>
    <row r="14" spans="1:9" ht="30" customHeight="1" x14ac:dyDescent="0.15">
      <c r="A14" s="156" t="s">
        <v>696</v>
      </c>
      <c r="B14" s="156" t="s">
        <v>695</v>
      </c>
      <c r="C14" s="156" t="s">
        <v>631</v>
      </c>
      <c r="D14" s="156" t="s">
        <v>302</v>
      </c>
      <c r="E14" s="151"/>
      <c r="F14" s="151"/>
      <c r="G14" s="151"/>
      <c r="H14" s="151"/>
      <c r="I14" s="156"/>
    </row>
    <row r="15" spans="1:9" ht="30" customHeight="1" x14ac:dyDescent="0.15">
      <c r="A15" s="156" t="s">
        <v>697</v>
      </c>
      <c r="B15" s="156" t="s">
        <v>695</v>
      </c>
      <c r="C15" s="156" t="s">
        <v>635</v>
      </c>
      <c r="D15" s="156" t="s">
        <v>302</v>
      </c>
      <c r="E15" s="151"/>
      <c r="F15" s="151"/>
      <c r="G15" s="151"/>
      <c r="H15" s="151"/>
      <c r="I15" s="156"/>
    </row>
    <row r="16" spans="1:9" ht="30" customHeight="1" x14ac:dyDescent="0.15">
      <c r="A16" s="156" t="s">
        <v>740</v>
      </c>
      <c r="B16" s="156" t="s">
        <v>741</v>
      </c>
      <c r="C16" s="156" t="s">
        <v>742</v>
      </c>
      <c r="D16" s="156" t="s">
        <v>302</v>
      </c>
      <c r="E16" s="151"/>
      <c r="F16" s="151"/>
      <c r="G16" s="151"/>
      <c r="H16" s="151"/>
      <c r="I16" s="156"/>
    </row>
    <row r="17" spans="1:9" ht="30" customHeight="1" x14ac:dyDescent="0.15">
      <c r="A17" s="156" t="s">
        <v>743</v>
      </c>
      <c r="B17" s="156" t="s">
        <v>741</v>
      </c>
      <c r="C17" s="156" t="s">
        <v>744</v>
      </c>
      <c r="D17" s="156" t="s">
        <v>302</v>
      </c>
      <c r="E17" s="151"/>
      <c r="F17" s="151"/>
      <c r="G17" s="151"/>
      <c r="H17" s="151"/>
      <c r="I17" s="156"/>
    </row>
    <row r="18" spans="1:9" ht="30" customHeight="1" x14ac:dyDescent="0.15">
      <c r="A18" s="156" t="s">
        <v>639</v>
      </c>
      <c r="B18" s="156" t="s">
        <v>640</v>
      </c>
      <c r="C18" s="156" t="s">
        <v>641</v>
      </c>
      <c r="D18" s="156" t="s">
        <v>314</v>
      </c>
      <c r="E18" s="151"/>
      <c r="F18" s="151"/>
      <c r="G18" s="151"/>
      <c r="H18" s="151"/>
      <c r="I18" s="156"/>
    </row>
    <row r="19" spans="1:9" ht="30" customHeight="1" x14ac:dyDescent="0.15">
      <c r="A19" s="156" t="s">
        <v>642</v>
      </c>
      <c r="B19" s="156" t="s">
        <v>640</v>
      </c>
      <c r="C19" s="156" t="s">
        <v>643</v>
      </c>
      <c r="D19" s="156" t="s">
        <v>314</v>
      </c>
      <c r="E19" s="151"/>
      <c r="F19" s="151"/>
      <c r="G19" s="151"/>
      <c r="H19" s="151"/>
      <c r="I19" s="156"/>
    </row>
    <row r="20" spans="1:9" ht="30" customHeight="1" x14ac:dyDescent="0.15">
      <c r="A20" s="156" t="s">
        <v>644</v>
      </c>
      <c r="B20" s="156" t="s">
        <v>640</v>
      </c>
      <c r="C20" s="156" t="s">
        <v>645</v>
      </c>
      <c r="D20" s="156" t="s">
        <v>314</v>
      </c>
      <c r="E20" s="151"/>
      <c r="F20" s="151"/>
      <c r="G20" s="151"/>
      <c r="H20" s="151"/>
      <c r="I20" s="156"/>
    </row>
    <row r="21" spans="1:9" ht="30" customHeight="1" x14ac:dyDescent="0.15">
      <c r="A21" s="156" t="s">
        <v>646</v>
      </c>
      <c r="B21" s="156" t="s">
        <v>640</v>
      </c>
      <c r="C21" s="156" t="s">
        <v>647</v>
      </c>
      <c r="D21" s="156" t="s">
        <v>314</v>
      </c>
      <c r="E21" s="151"/>
      <c r="F21" s="151"/>
      <c r="G21" s="151"/>
      <c r="H21" s="151"/>
      <c r="I21" s="156"/>
    </row>
    <row r="22" spans="1:9" ht="30" customHeight="1" x14ac:dyDescent="0.15">
      <c r="A22" s="156" t="s">
        <v>648</v>
      </c>
      <c r="B22" s="156" t="s">
        <v>640</v>
      </c>
      <c r="C22" s="156" t="s">
        <v>649</v>
      </c>
      <c r="D22" s="156" t="s">
        <v>314</v>
      </c>
      <c r="E22" s="151"/>
      <c r="F22" s="151"/>
      <c r="G22" s="151"/>
      <c r="H22" s="151"/>
      <c r="I22" s="156"/>
    </row>
    <row r="23" spans="1:9" ht="30" customHeight="1" x14ac:dyDescent="0.15">
      <c r="A23" s="156" t="s">
        <v>716</v>
      </c>
      <c r="B23" s="156" t="s">
        <v>717</v>
      </c>
      <c r="C23" s="156" t="s">
        <v>629</v>
      </c>
      <c r="D23" s="156" t="s">
        <v>314</v>
      </c>
      <c r="E23" s="151"/>
      <c r="F23" s="151"/>
      <c r="G23" s="151"/>
      <c r="H23" s="151"/>
      <c r="I23" s="156"/>
    </row>
    <row r="24" spans="1:9" ht="30" customHeight="1" x14ac:dyDescent="0.15">
      <c r="A24" s="156" t="s">
        <v>718</v>
      </c>
      <c r="B24" s="156" t="s">
        <v>717</v>
      </c>
      <c r="C24" s="156" t="s">
        <v>631</v>
      </c>
      <c r="D24" s="156" t="s">
        <v>314</v>
      </c>
      <c r="E24" s="151"/>
      <c r="F24" s="151"/>
      <c r="G24" s="151"/>
      <c r="H24" s="151"/>
      <c r="I24" s="156"/>
    </row>
    <row r="25" spans="1:9" ht="30" customHeight="1" x14ac:dyDescent="0.15">
      <c r="A25" s="156" t="s">
        <v>719</v>
      </c>
      <c r="B25" s="156" t="s">
        <v>717</v>
      </c>
      <c r="C25" s="156" t="s">
        <v>633</v>
      </c>
      <c r="D25" s="156" t="s">
        <v>314</v>
      </c>
      <c r="E25" s="151"/>
      <c r="F25" s="151"/>
      <c r="G25" s="151"/>
      <c r="H25" s="151"/>
      <c r="I25" s="156"/>
    </row>
    <row r="26" spans="1:9" ht="30" customHeight="1" x14ac:dyDescent="0.15">
      <c r="A26" s="156" t="s">
        <v>720</v>
      </c>
      <c r="B26" s="156" t="s">
        <v>717</v>
      </c>
      <c r="C26" s="156" t="s">
        <v>635</v>
      </c>
      <c r="D26" s="156" t="s">
        <v>314</v>
      </c>
      <c r="E26" s="151"/>
      <c r="F26" s="151"/>
      <c r="G26" s="151"/>
      <c r="H26" s="151"/>
      <c r="I26" s="156"/>
    </row>
    <row r="27" spans="1:9" ht="30" customHeight="1" x14ac:dyDescent="0.15">
      <c r="A27" s="156" t="s">
        <v>721</v>
      </c>
      <c r="B27" s="156" t="s">
        <v>717</v>
      </c>
      <c r="C27" s="156" t="s">
        <v>638</v>
      </c>
      <c r="D27" s="156" t="s">
        <v>314</v>
      </c>
      <c r="E27" s="151"/>
      <c r="F27" s="151"/>
      <c r="G27" s="151"/>
      <c r="H27" s="151"/>
      <c r="I27" s="156"/>
    </row>
    <row r="28" spans="1:9" ht="30" customHeight="1" x14ac:dyDescent="0.15">
      <c r="A28" s="156" t="s">
        <v>698</v>
      </c>
      <c r="B28" s="156" t="s">
        <v>699</v>
      </c>
      <c r="C28" s="156" t="s">
        <v>700</v>
      </c>
      <c r="D28" s="156" t="s">
        <v>701</v>
      </c>
      <c r="E28" s="151"/>
      <c r="F28" s="151"/>
      <c r="G28" s="151"/>
      <c r="H28" s="151"/>
      <c r="I28" s="156"/>
    </row>
    <row r="29" spans="1:9" ht="30" customHeight="1" x14ac:dyDescent="0.15">
      <c r="A29" s="156" t="s">
        <v>627</v>
      </c>
      <c r="B29" s="156" t="s">
        <v>628</v>
      </c>
      <c r="C29" s="156" t="s">
        <v>629</v>
      </c>
      <c r="D29" s="156" t="s">
        <v>314</v>
      </c>
      <c r="E29" s="151"/>
      <c r="F29" s="151"/>
      <c r="G29" s="151"/>
      <c r="H29" s="151"/>
      <c r="I29" s="156"/>
    </row>
    <row r="30" spans="1:9" ht="30" customHeight="1" x14ac:dyDescent="0.15">
      <c r="A30" s="156" t="s">
        <v>630</v>
      </c>
      <c r="B30" s="156" t="s">
        <v>628</v>
      </c>
      <c r="C30" s="156" t="s">
        <v>631</v>
      </c>
      <c r="D30" s="156" t="s">
        <v>314</v>
      </c>
      <c r="E30" s="151"/>
      <c r="F30" s="151"/>
      <c r="G30" s="151"/>
      <c r="H30" s="151"/>
      <c r="I30" s="156"/>
    </row>
    <row r="31" spans="1:9" ht="30" customHeight="1" x14ac:dyDescent="0.15">
      <c r="A31" s="156" t="s">
        <v>632</v>
      </c>
      <c r="B31" s="156" t="s">
        <v>628</v>
      </c>
      <c r="C31" s="156" t="s">
        <v>633</v>
      </c>
      <c r="D31" s="156" t="s">
        <v>314</v>
      </c>
      <c r="E31" s="151"/>
      <c r="F31" s="151"/>
      <c r="G31" s="151"/>
      <c r="H31" s="151"/>
      <c r="I31" s="156"/>
    </row>
    <row r="32" spans="1:9" ht="30" customHeight="1" x14ac:dyDescent="0.15">
      <c r="A32" s="156" t="s">
        <v>634</v>
      </c>
      <c r="B32" s="156" t="s">
        <v>628</v>
      </c>
      <c r="C32" s="156" t="s">
        <v>635</v>
      </c>
      <c r="D32" s="156" t="s">
        <v>314</v>
      </c>
      <c r="E32" s="151"/>
      <c r="F32" s="151"/>
      <c r="G32" s="151"/>
      <c r="H32" s="151"/>
      <c r="I32" s="156"/>
    </row>
    <row r="33" spans="1:9" ht="30" customHeight="1" x14ac:dyDescent="0.15">
      <c r="A33" s="156" t="s">
        <v>636</v>
      </c>
      <c r="B33" s="156" t="s">
        <v>637</v>
      </c>
      <c r="C33" s="156" t="s">
        <v>638</v>
      </c>
      <c r="D33" s="156" t="s">
        <v>314</v>
      </c>
      <c r="E33" s="151"/>
      <c r="F33" s="151"/>
      <c r="G33" s="151"/>
      <c r="H33" s="151"/>
      <c r="I33" s="156"/>
    </row>
    <row r="34" spans="1:9" ht="30" customHeight="1" x14ac:dyDescent="0.15">
      <c r="A34" s="156" t="s">
        <v>710</v>
      </c>
      <c r="B34" s="156" t="s">
        <v>711</v>
      </c>
      <c r="C34" s="156" t="s">
        <v>629</v>
      </c>
      <c r="D34" s="156" t="s">
        <v>314</v>
      </c>
      <c r="E34" s="151"/>
      <c r="F34" s="151"/>
      <c r="G34" s="151"/>
      <c r="H34" s="151"/>
      <c r="I34" s="156"/>
    </row>
    <row r="35" spans="1:9" ht="30" customHeight="1" x14ac:dyDescent="0.15">
      <c r="A35" s="156" t="s">
        <v>712</v>
      </c>
      <c r="B35" s="156" t="s">
        <v>711</v>
      </c>
      <c r="C35" s="156" t="s">
        <v>631</v>
      </c>
      <c r="D35" s="156" t="s">
        <v>314</v>
      </c>
      <c r="E35" s="151"/>
      <c r="F35" s="151"/>
      <c r="G35" s="151"/>
      <c r="H35" s="151"/>
      <c r="I35" s="156"/>
    </row>
    <row r="36" spans="1:9" ht="30" customHeight="1" x14ac:dyDescent="0.15">
      <c r="A36" s="156" t="s">
        <v>713</v>
      </c>
      <c r="B36" s="156" t="s">
        <v>711</v>
      </c>
      <c r="C36" s="156" t="s">
        <v>633</v>
      </c>
      <c r="D36" s="156" t="s">
        <v>314</v>
      </c>
      <c r="E36" s="151"/>
      <c r="F36" s="151"/>
      <c r="G36" s="151"/>
      <c r="H36" s="151"/>
      <c r="I36" s="156"/>
    </row>
    <row r="37" spans="1:9" ht="30" customHeight="1" x14ac:dyDescent="0.15">
      <c r="A37" s="156" t="s">
        <v>714</v>
      </c>
      <c r="B37" s="156" t="s">
        <v>711</v>
      </c>
      <c r="C37" s="156" t="s">
        <v>635</v>
      </c>
      <c r="D37" s="156" t="s">
        <v>314</v>
      </c>
      <c r="E37" s="151"/>
      <c r="F37" s="151"/>
      <c r="G37" s="151"/>
      <c r="H37" s="151"/>
      <c r="I37" s="156"/>
    </row>
    <row r="38" spans="1:9" ht="30" customHeight="1" x14ac:dyDescent="0.15">
      <c r="A38" s="156" t="s">
        <v>715</v>
      </c>
      <c r="B38" s="156" t="s">
        <v>711</v>
      </c>
      <c r="C38" s="156" t="s">
        <v>638</v>
      </c>
      <c r="D38" s="156" t="s">
        <v>314</v>
      </c>
      <c r="E38" s="151"/>
      <c r="F38" s="151"/>
      <c r="G38" s="151"/>
      <c r="H38" s="151"/>
      <c r="I38" s="156"/>
    </row>
    <row r="39" spans="1:9" ht="30" customHeight="1" x14ac:dyDescent="0.15">
      <c r="A39" s="156" t="s">
        <v>679</v>
      </c>
      <c r="B39" s="156" t="s">
        <v>680</v>
      </c>
      <c r="C39" s="156" t="s">
        <v>681</v>
      </c>
      <c r="D39" s="156" t="s">
        <v>169</v>
      </c>
      <c r="E39" s="151"/>
      <c r="F39" s="151"/>
      <c r="G39" s="151"/>
      <c r="H39" s="151"/>
      <c r="I39" s="156"/>
    </row>
    <row r="40" spans="1:9" ht="30" customHeight="1" x14ac:dyDescent="0.15">
      <c r="A40" s="156" t="s">
        <v>682</v>
      </c>
      <c r="B40" s="156" t="s">
        <v>683</v>
      </c>
      <c r="C40" s="156" t="s">
        <v>684</v>
      </c>
      <c r="D40" s="156" t="s">
        <v>169</v>
      </c>
      <c r="E40" s="151"/>
      <c r="F40" s="151"/>
      <c r="G40" s="151"/>
      <c r="H40" s="151"/>
      <c r="I40" s="156"/>
    </row>
    <row r="41" spans="1:9" ht="30" customHeight="1" x14ac:dyDescent="0.15">
      <c r="A41" s="156" t="s">
        <v>722</v>
      </c>
      <c r="B41" s="156" t="s">
        <v>723</v>
      </c>
      <c r="C41" s="156" t="s">
        <v>652</v>
      </c>
      <c r="D41" s="156" t="s">
        <v>169</v>
      </c>
      <c r="E41" s="151"/>
      <c r="F41" s="151"/>
      <c r="G41" s="151"/>
      <c r="H41" s="151"/>
      <c r="I41" s="156"/>
    </row>
    <row r="42" spans="1:9" ht="30" customHeight="1" x14ac:dyDescent="0.15">
      <c r="A42" s="156" t="s">
        <v>685</v>
      </c>
      <c r="B42" s="156" t="s">
        <v>686</v>
      </c>
      <c r="C42" s="156" t="s">
        <v>687</v>
      </c>
      <c r="D42" s="156" t="s">
        <v>212</v>
      </c>
      <c r="E42" s="151"/>
      <c r="F42" s="151"/>
      <c r="G42" s="151"/>
      <c r="H42" s="151"/>
      <c r="I42" s="156"/>
    </row>
    <row r="43" spans="1:9" ht="30" customHeight="1" x14ac:dyDescent="0.15">
      <c r="A43" s="156" t="s">
        <v>724</v>
      </c>
      <c r="B43" s="156" t="s">
        <v>725</v>
      </c>
      <c r="C43" s="156" t="s">
        <v>726</v>
      </c>
      <c r="D43" s="156" t="s">
        <v>212</v>
      </c>
      <c r="E43" s="151"/>
      <c r="F43" s="151"/>
      <c r="G43" s="151"/>
      <c r="H43" s="151"/>
      <c r="I43" s="156"/>
    </row>
    <row r="44" spans="1:9" ht="30" customHeight="1" x14ac:dyDescent="0.15">
      <c r="A44" s="157"/>
      <c r="B44" s="157"/>
      <c r="C44" s="157"/>
      <c r="D44" s="157"/>
      <c r="E44" s="157"/>
      <c r="F44" s="157"/>
      <c r="G44" s="157"/>
      <c r="H44" s="157"/>
      <c r="I44" s="157"/>
    </row>
    <row r="45" spans="1:9" ht="30" customHeight="1" x14ac:dyDescent="0.15">
      <c r="A45" s="157"/>
      <c r="B45" s="157"/>
      <c r="C45" s="157"/>
      <c r="D45" s="157"/>
      <c r="E45" s="157"/>
      <c r="F45" s="157"/>
      <c r="G45" s="157"/>
      <c r="H45" s="157"/>
      <c r="I45" s="157"/>
    </row>
    <row r="46" spans="1:9" ht="30" customHeight="1" x14ac:dyDescent="0.15">
      <c r="A46" s="157"/>
      <c r="B46" s="157"/>
      <c r="C46" s="157"/>
      <c r="D46" s="157"/>
      <c r="E46" s="157"/>
      <c r="F46" s="157"/>
      <c r="G46" s="157"/>
      <c r="H46" s="157"/>
      <c r="I46" s="157"/>
    </row>
    <row r="47" spans="1:9" ht="30" customHeight="1" x14ac:dyDescent="0.15">
      <c r="A47" s="157"/>
      <c r="B47" s="157"/>
      <c r="C47" s="157"/>
      <c r="D47" s="157"/>
      <c r="E47" s="157"/>
      <c r="F47" s="157"/>
      <c r="G47" s="157"/>
      <c r="H47" s="157"/>
      <c r="I47" s="157"/>
    </row>
    <row r="48" spans="1:9" ht="30" customHeight="1" x14ac:dyDescent="0.15">
      <c r="A48" s="157"/>
      <c r="B48" s="157"/>
      <c r="C48" s="157"/>
      <c r="D48" s="157"/>
      <c r="E48" s="157"/>
      <c r="F48" s="157"/>
      <c r="G48" s="157"/>
      <c r="H48" s="157"/>
      <c r="I48" s="157"/>
    </row>
    <row r="49" spans="1:9" ht="30" customHeight="1" x14ac:dyDescent="0.15">
      <c r="A49" s="157"/>
      <c r="B49" s="157"/>
      <c r="C49" s="157"/>
      <c r="D49" s="157"/>
      <c r="E49" s="157"/>
      <c r="F49" s="157"/>
      <c r="G49" s="157"/>
      <c r="H49" s="157"/>
      <c r="I49" s="157"/>
    </row>
    <row r="50" spans="1:9" ht="30" customHeight="1" x14ac:dyDescent="0.15">
      <c r="A50" s="157"/>
      <c r="B50" s="157"/>
      <c r="C50" s="157"/>
      <c r="D50" s="157"/>
      <c r="E50" s="157"/>
      <c r="F50" s="157"/>
      <c r="G50" s="157"/>
      <c r="H50" s="157"/>
      <c r="I50" s="157"/>
    </row>
    <row r="51" spans="1:9" ht="30" customHeight="1" x14ac:dyDescent="0.15">
      <c r="A51" s="157"/>
      <c r="B51" s="157"/>
      <c r="C51" s="157"/>
      <c r="D51" s="157"/>
      <c r="E51" s="157"/>
      <c r="F51" s="157"/>
      <c r="G51" s="157"/>
      <c r="H51" s="157"/>
      <c r="I51" s="157"/>
    </row>
    <row r="52" spans="1:9" ht="30" customHeight="1" x14ac:dyDescent="0.15">
      <c r="A52" s="157"/>
      <c r="B52" s="157"/>
      <c r="C52" s="157"/>
      <c r="D52" s="157"/>
      <c r="E52" s="157"/>
      <c r="F52" s="157"/>
      <c r="G52" s="157"/>
      <c r="H52" s="157"/>
      <c r="I52" s="157"/>
    </row>
    <row r="53" spans="1:9" ht="30" customHeight="1" x14ac:dyDescent="0.15">
      <c r="A53" s="157"/>
      <c r="B53" s="157"/>
      <c r="C53" s="157"/>
      <c r="D53" s="157"/>
      <c r="E53" s="157"/>
      <c r="F53" s="157"/>
      <c r="G53" s="157"/>
      <c r="H53" s="157"/>
      <c r="I53" s="157"/>
    </row>
    <row r="54" spans="1:9" ht="30" customHeight="1" x14ac:dyDescent="0.15">
      <c r="A54" s="157"/>
      <c r="B54" s="157"/>
      <c r="C54" s="157"/>
      <c r="D54" s="157"/>
      <c r="E54" s="157"/>
      <c r="F54" s="157"/>
      <c r="G54" s="157"/>
      <c r="H54" s="157"/>
      <c r="I54" s="157"/>
    </row>
    <row r="55" spans="1:9" ht="30" customHeight="1" x14ac:dyDescent="0.15">
      <c r="A55" s="157"/>
      <c r="B55" s="157"/>
      <c r="C55" s="157"/>
      <c r="D55" s="157"/>
      <c r="E55" s="157"/>
      <c r="F55" s="157"/>
      <c r="G55" s="157"/>
      <c r="H55" s="157"/>
      <c r="I55" s="157"/>
    </row>
    <row r="56" spans="1:9" hidden="1" x14ac:dyDescent="0.15">
      <c r="A56" s="145" t="s">
        <v>621</v>
      </c>
    </row>
    <row r="57" spans="1:9" ht="17.25" x14ac:dyDescent="0.15">
      <c r="A57" s="149" t="s">
        <v>622</v>
      </c>
      <c r="B57" s="149"/>
      <c r="C57" s="149"/>
      <c r="D57" s="149"/>
      <c r="E57" s="149"/>
      <c r="F57" s="149"/>
      <c r="G57" s="149"/>
      <c r="H57" s="149"/>
      <c r="I57" s="149"/>
    </row>
  </sheetData>
  <mergeCells count="2">
    <mergeCell ref="A1:I1"/>
    <mergeCell ref="A2:I2"/>
  </mergeCells>
  <phoneticPr fontId="2" type="noConversion"/>
  <printOptions verticalCentered="1"/>
  <pageMargins left="0.78740157480314954" right="0" top="0.39370078740157477" bottom="0.39370078740157477" header="0.3" footer="0.3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291"/>
  <sheetViews>
    <sheetView view="pageBreakPreview" topLeftCell="C1" zoomScale="80" zoomScaleNormal="100" zoomScaleSheetLayoutView="80" workbookViewId="0">
      <selection activeCell="G4" sqref="G4:N289"/>
    </sheetView>
  </sheetViews>
  <sheetFormatPr defaultRowHeight="16.5" x14ac:dyDescent="0.15"/>
  <cols>
    <col min="1" max="2" width="10.33203125" style="145" hidden="1" customWidth="1"/>
    <col min="3" max="3" width="25.44140625" style="145" customWidth="1"/>
    <col min="4" max="4" width="18.33203125" style="145" customWidth="1"/>
    <col min="5" max="5" width="4.109375" style="145" customWidth="1"/>
    <col min="6" max="6" width="9.44140625" style="145" customWidth="1"/>
    <col min="7" max="7" width="12.109375" style="145" customWidth="1"/>
    <col min="8" max="8" width="14.77734375" style="145" customWidth="1"/>
    <col min="9" max="9" width="12.109375" style="145" customWidth="1"/>
    <col min="10" max="10" width="14.77734375" style="145" customWidth="1"/>
    <col min="11" max="11" width="12.109375" style="145" customWidth="1"/>
    <col min="12" max="12" width="14.77734375" style="145" customWidth="1"/>
    <col min="13" max="13" width="12.109375" style="145" customWidth="1"/>
    <col min="14" max="14" width="14.77734375" style="145" customWidth="1"/>
    <col min="15" max="15" width="11.21875" style="145" customWidth="1"/>
    <col min="16" max="17" width="8.88671875" style="145"/>
    <col min="18" max="19" width="1.44140625" style="145" customWidth="1"/>
    <col min="20" max="20" width="5" style="145" customWidth="1"/>
    <col min="21" max="29" width="1.44140625" style="145" customWidth="1"/>
    <col min="30" max="256" width="8.88671875" style="145"/>
    <col min="257" max="258" width="0" style="145" hidden="1" customWidth="1"/>
    <col min="259" max="259" width="25.44140625" style="145" customWidth="1"/>
    <col min="260" max="260" width="18.33203125" style="145" customWidth="1"/>
    <col min="261" max="261" width="4.109375" style="145" customWidth="1"/>
    <col min="262" max="262" width="9.44140625" style="145" customWidth="1"/>
    <col min="263" max="263" width="12.109375" style="145" customWidth="1"/>
    <col min="264" max="264" width="14.77734375" style="145" customWidth="1"/>
    <col min="265" max="265" width="12.109375" style="145" customWidth="1"/>
    <col min="266" max="266" width="14.77734375" style="145" customWidth="1"/>
    <col min="267" max="267" width="12.109375" style="145" customWidth="1"/>
    <col min="268" max="268" width="14.77734375" style="145" customWidth="1"/>
    <col min="269" max="269" width="12.109375" style="145" customWidth="1"/>
    <col min="270" max="270" width="14.77734375" style="145" customWidth="1"/>
    <col min="271" max="271" width="11.21875" style="145" customWidth="1"/>
    <col min="272" max="273" width="8.88671875" style="145"/>
    <col min="274" max="275" width="1.44140625" style="145" customWidth="1"/>
    <col min="276" max="276" width="5" style="145" customWidth="1"/>
    <col min="277" max="285" width="1.44140625" style="145" customWidth="1"/>
    <col min="286" max="512" width="8.88671875" style="145"/>
    <col min="513" max="514" width="0" style="145" hidden="1" customWidth="1"/>
    <col min="515" max="515" width="25.44140625" style="145" customWidth="1"/>
    <col min="516" max="516" width="18.33203125" style="145" customWidth="1"/>
    <col min="517" max="517" width="4.109375" style="145" customWidth="1"/>
    <col min="518" max="518" width="9.44140625" style="145" customWidth="1"/>
    <col min="519" max="519" width="12.109375" style="145" customWidth="1"/>
    <col min="520" max="520" width="14.77734375" style="145" customWidth="1"/>
    <col min="521" max="521" width="12.109375" style="145" customWidth="1"/>
    <col min="522" max="522" width="14.77734375" style="145" customWidth="1"/>
    <col min="523" max="523" width="12.109375" style="145" customWidth="1"/>
    <col min="524" max="524" width="14.77734375" style="145" customWidth="1"/>
    <col min="525" max="525" width="12.109375" style="145" customWidth="1"/>
    <col min="526" max="526" width="14.77734375" style="145" customWidth="1"/>
    <col min="527" max="527" width="11.21875" style="145" customWidth="1"/>
    <col min="528" max="529" width="8.88671875" style="145"/>
    <col min="530" max="531" width="1.44140625" style="145" customWidth="1"/>
    <col min="532" max="532" width="5" style="145" customWidth="1"/>
    <col min="533" max="541" width="1.44140625" style="145" customWidth="1"/>
    <col min="542" max="768" width="8.88671875" style="145"/>
    <col min="769" max="770" width="0" style="145" hidden="1" customWidth="1"/>
    <col min="771" max="771" width="25.44140625" style="145" customWidth="1"/>
    <col min="772" max="772" width="18.33203125" style="145" customWidth="1"/>
    <col min="773" max="773" width="4.109375" style="145" customWidth="1"/>
    <col min="774" max="774" width="9.44140625" style="145" customWidth="1"/>
    <col min="775" max="775" width="12.109375" style="145" customWidth="1"/>
    <col min="776" max="776" width="14.77734375" style="145" customWidth="1"/>
    <col min="777" max="777" width="12.109375" style="145" customWidth="1"/>
    <col min="778" max="778" width="14.77734375" style="145" customWidth="1"/>
    <col min="779" max="779" width="12.109375" style="145" customWidth="1"/>
    <col min="780" max="780" width="14.77734375" style="145" customWidth="1"/>
    <col min="781" max="781" width="12.109375" style="145" customWidth="1"/>
    <col min="782" max="782" width="14.77734375" style="145" customWidth="1"/>
    <col min="783" max="783" width="11.21875" style="145" customWidth="1"/>
    <col min="784" max="785" width="8.88671875" style="145"/>
    <col min="786" max="787" width="1.44140625" style="145" customWidth="1"/>
    <col min="788" max="788" width="5" style="145" customWidth="1"/>
    <col min="789" max="797" width="1.44140625" style="145" customWidth="1"/>
    <col min="798" max="1024" width="8.88671875" style="145"/>
    <col min="1025" max="1026" width="0" style="145" hidden="1" customWidth="1"/>
    <col min="1027" max="1027" width="25.44140625" style="145" customWidth="1"/>
    <col min="1028" max="1028" width="18.33203125" style="145" customWidth="1"/>
    <col min="1029" max="1029" width="4.109375" style="145" customWidth="1"/>
    <col min="1030" max="1030" width="9.44140625" style="145" customWidth="1"/>
    <col min="1031" max="1031" width="12.109375" style="145" customWidth="1"/>
    <col min="1032" max="1032" width="14.77734375" style="145" customWidth="1"/>
    <col min="1033" max="1033" width="12.109375" style="145" customWidth="1"/>
    <col min="1034" max="1034" width="14.77734375" style="145" customWidth="1"/>
    <col min="1035" max="1035" width="12.109375" style="145" customWidth="1"/>
    <col min="1036" max="1036" width="14.77734375" style="145" customWidth="1"/>
    <col min="1037" max="1037" width="12.109375" style="145" customWidth="1"/>
    <col min="1038" max="1038" width="14.77734375" style="145" customWidth="1"/>
    <col min="1039" max="1039" width="11.21875" style="145" customWidth="1"/>
    <col min="1040" max="1041" width="8.88671875" style="145"/>
    <col min="1042" max="1043" width="1.44140625" style="145" customWidth="1"/>
    <col min="1044" max="1044" width="5" style="145" customWidth="1"/>
    <col min="1045" max="1053" width="1.44140625" style="145" customWidth="1"/>
    <col min="1054" max="1280" width="8.88671875" style="145"/>
    <col min="1281" max="1282" width="0" style="145" hidden="1" customWidth="1"/>
    <col min="1283" max="1283" width="25.44140625" style="145" customWidth="1"/>
    <col min="1284" max="1284" width="18.33203125" style="145" customWidth="1"/>
    <col min="1285" max="1285" width="4.109375" style="145" customWidth="1"/>
    <col min="1286" max="1286" width="9.44140625" style="145" customWidth="1"/>
    <col min="1287" max="1287" width="12.109375" style="145" customWidth="1"/>
    <col min="1288" max="1288" width="14.77734375" style="145" customWidth="1"/>
    <col min="1289" max="1289" width="12.109375" style="145" customWidth="1"/>
    <col min="1290" max="1290" width="14.77734375" style="145" customWidth="1"/>
    <col min="1291" max="1291" width="12.109375" style="145" customWidth="1"/>
    <col min="1292" max="1292" width="14.77734375" style="145" customWidth="1"/>
    <col min="1293" max="1293" width="12.109375" style="145" customWidth="1"/>
    <col min="1294" max="1294" width="14.77734375" style="145" customWidth="1"/>
    <col min="1295" max="1295" width="11.21875" style="145" customWidth="1"/>
    <col min="1296" max="1297" width="8.88671875" style="145"/>
    <col min="1298" max="1299" width="1.44140625" style="145" customWidth="1"/>
    <col min="1300" max="1300" width="5" style="145" customWidth="1"/>
    <col min="1301" max="1309" width="1.44140625" style="145" customWidth="1"/>
    <col min="1310" max="1536" width="8.88671875" style="145"/>
    <col min="1537" max="1538" width="0" style="145" hidden="1" customWidth="1"/>
    <col min="1539" max="1539" width="25.44140625" style="145" customWidth="1"/>
    <col min="1540" max="1540" width="18.33203125" style="145" customWidth="1"/>
    <col min="1541" max="1541" width="4.109375" style="145" customWidth="1"/>
    <col min="1542" max="1542" width="9.44140625" style="145" customWidth="1"/>
    <col min="1543" max="1543" width="12.109375" style="145" customWidth="1"/>
    <col min="1544" max="1544" width="14.77734375" style="145" customWidth="1"/>
    <col min="1545" max="1545" width="12.109375" style="145" customWidth="1"/>
    <col min="1546" max="1546" width="14.77734375" style="145" customWidth="1"/>
    <col min="1547" max="1547" width="12.109375" style="145" customWidth="1"/>
    <col min="1548" max="1548" width="14.77734375" style="145" customWidth="1"/>
    <col min="1549" max="1549" width="12.109375" style="145" customWidth="1"/>
    <col min="1550" max="1550" width="14.77734375" style="145" customWidth="1"/>
    <col min="1551" max="1551" width="11.21875" style="145" customWidth="1"/>
    <col min="1552" max="1553" width="8.88671875" style="145"/>
    <col min="1554" max="1555" width="1.44140625" style="145" customWidth="1"/>
    <col min="1556" max="1556" width="5" style="145" customWidth="1"/>
    <col min="1557" max="1565" width="1.44140625" style="145" customWidth="1"/>
    <col min="1566" max="1792" width="8.88671875" style="145"/>
    <col min="1793" max="1794" width="0" style="145" hidden="1" customWidth="1"/>
    <col min="1795" max="1795" width="25.44140625" style="145" customWidth="1"/>
    <col min="1796" max="1796" width="18.33203125" style="145" customWidth="1"/>
    <col min="1797" max="1797" width="4.109375" style="145" customWidth="1"/>
    <col min="1798" max="1798" width="9.44140625" style="145" customWidth="1"/>
    <col min="1799" max="1799" width="12.109375" style="145" customWidth="1"/>
    <col min="1800" max="1800" width="14.77734375" style="145" customWidth="1"/>
    <col min="1801" max="1801" width="12.109375" style="145" customWidth="1"/>
    <col min="1802" max="1802" width="14.77734375" style="145" customWidth="1"/>
    <col min="1803" max="1803" width="12.109375" style="145" customWidth="1"/>
    <col min="1804" max="1804" width="14.77734375" style="145" customWidth="1"/>
    <col min="1805" max="1805" width="12.109375" style="145" customWidth="1"/>
    <col min="1806" max="1806" width="14.77734375" style="145" customWidth="1"/>
    <col min="1807" max="1807" width="11.21875" style="145" customWidth="1"/>
    <col min="1808" max="1809" width="8.88671875" style="145"/>
    <col min="1810" max="1811" width="1.44140625" style="145" customWidth="1"/>
    <col min="1812" max="1812" width="5" style="145" customWidth="1"/>
    <col min="1813" max="1821" width="1.44140625" style="145" customWidth="1"/>
    <col min="1822" max="2048" width="8.88671875" style="145"/>
    <col min="2049" max="2050" width="0" style="145" hidden="1" customWidth="1"/>
    <col min="2051" max="2051" width="25.44140625" style="145" customWidth="1"/>
    <col min="2052" max="2052" width="18.33203125" style="145" customWidth="1"/>
    <col min="2053" max="2053" width="4.109375" style="145" customWidth="1"/>
    <col min="2054" max="2054" width="9.44140625" style="145" customWidth="1"/>
    <col min="2055" max="2055" width="12.109375" style="145" customWidth="1"/>
    <col min="2056" max="2056" width="14.77734375" style="145" customWidth="1"/>
    <col min="2057" max="2057" width="12.109375" style="145" customWidth="1"/>
    <col min="2058" max="2058" width="14.77734375" style="145" customWidth="1"/>
    <col min="2059" max="2059" width="12.109375" style="145" customWidth="1"/>
    <col min="2060" max="2060" width="14.77734375" style="145" customWidth="1"/>
    <col min="2061" max="2061" width="12.109375" style="145" customWidth="1"/>
    <col min="2062" max="2062" width="14.77734375" style="145" customWidth="1"/>
    <col min="2063" max="2063" width="11.21875" style="145" customWidth="1"/>
    <col min="2064" max="2065" width="8.88671875" style="145"/>
    <col min="2066" max="2067" width="1.44140625" style="145" customWidth="1"/>
    <col min="2068" max="2068" width="5" style="145" customWidth="1"/>
    <col min="2069" max="2077" width="1.44140625" style="145" customWidth="1"/>
    <col min="2078" max="2304" width="8.88671875" style="145"/>
    <col min="2305" max="2306" width="0" style="145" hidden="1" customWidth="1"/>
    <col min="2307" max="2307" width="25.44140625" style="145" customWidth="1"/>
    <col min="2308" max="2308" width="18.33203125" style="145" customWidth="1"/>
    <col min="2309" max="2309" width="4.109375" style="145" customWidth="1"/>
    <col min="2310" max="2310" width="9.44140625" style="145" customWidth="1"/>
    <col min="2311" max="2311" width="12.109375" style="145" customWidth="1"/>
    <col min="2312" max="2312" width="14.77734375" style="145" customWidth="1"/>
    <col min="2313" max="2313" width="12.109375" style="145" customWidth="1"/>
    <col min="2314" max="2314" width="14.77734375" style="145" customWidth="1"/>
    <col min="2315" max="2315" width="12.109375" style="145" customWidth="1"/>
    <col min="2316" max="2316" width="14.77734375" style="145" customWidth="1"/>
    <col min="2317" max="2317" width="12.109375" style="145" customWidth="1"/>
    <col min="2318" max="2318" width="14.77734375" style="145" customWidth="1"/>
    <col min="2319" max="2319" width="11.21875" style="145" customWidth="1"/>
    <col min="2320" max="2321" width="8.88671875" style="145"/>
    <col min="2322" max="2323" width="1.44140625" style="145" customWidth="1"/>
    <col min="2324" max="2324" width="5" style="145" customWidth="1"/>
    <col min="2325" max="2333" width="1.44140625" style="145" customWidth="1"/>
    <col min="2334" max="2560" width="8.88671875" style="145"/>
    <col min="2561" max="2562" width="0" style="145" hidden="1" customWidth="1"/>
    <col min="2563" max="2563" width="25.44140625" style="145" customWidth="1"/>
    <col min="2564" max="2564" width="18.33203125" style="145" customWidth="1"/>
    <col min="2565" max="2565" width="4.109375" style="145" customWidth="1"/>
    <col min="2566" max="2566" width="9.44140625" style="145" customWidth="1"/>
    <col min="2567" max="2567" width="12.109375" style="145" customWidth="1"/>
    <col min="2568" max="2568" width="14.77734375" style="145" customWidth="1"/>
    <col min="2569" max="2569" width="12.109375" style="145" customWidth="1"/>
    <col min="2570" max="2570" width="14.77734375" style="145" customWidth="1"/>
    <col min="2571" max="2571" width="12.109375" style="145" customWidth="1"/>
    <col min="2572" max="2572" width="14.77734375" style="145" customWidth="1"/>
    <col min="2573" max="2573" width="12.109375" style="145" customWidth="1"/>
    <col min="2574" max="2574" width="14.77734375" style="145" customWidth="1"/>
    <col min="2575" max="2575" width="11.21875" style="145" customWidth="1"/>
    <col min="2576" max="2577" width="8.88671875" style="145"/>
    <col min="2578" max="2579" width="1.44140625" style="145" customWidth="1"/>
    <col min="2580" max="2580" width="5" style="145" customWidth="1"/>
    <col min="2581" max="2589" width="1.44140625" style="145" customWidth="1"/>
    <col min="2590" max="2816" width="8.88671875" style="145"/>
    <col min="2817" max="2818" width="0" style="145" hidden="1" customWidth="1"/>
    <col min="2819" max="2819" width="25.44140625" style="145" customWidth="1"/>
    <col min="2820" max="2820" width="18.33203125" style="145" customWidth="1"/>
    <col min="2821" max="2821" width="4.109375" style="145" customWidth="1"/>
    <col min="2822" max="2822" width="9.44140625" style="145" customWidth="1"/>
    <col min="2823" max="2823" width="12.109375" style="145" customWidth="1"/>
    <col min="2824" max="2824" width="14.77734375" style="145" customWidth="1"/>
    <col min="2825" max="2825" width="12.109375" style="145" customWidth="1"/>
    <col min="2826" max="2826" width="14.77734375" style="145" customWidth="1"/>
    <col min="2827" max="2827" width="12.109375" style="145" customWidth="1"/>
    <col min="2828" max="2828" width="14.77734375" style="145" customWidth="1"/>
    <col min="2829" max="2829" width="12.109375" style="145" customWidth="1"/>
    <col min="2830" max="2830" width="14.77734375" style="145" customWidth="1"/>
    <col min="2831" max="2831" width="11.21875" style="145" customWidth="1"/>
    <col min="2832" max="2833" width="8.88671875" style="145"/>
    <col min="2834" max="2835" width="1.44140625" style="145" customWidth="1"/>
    <col min="2836" max="2836" width="5" style="145" customWidth="1"/>
    <col min="2837" max="2845" width="1.44140625" style="145" customWidth="1"/>
    <col min="2846" max="3072" width="8.88671875" style="145"/>
    <col min="3073" max="3074" width="0" style="145" hidden="1" customWidth="1"/>
    <col min="3075" max="3075" width="25.44140625" style="145" customWidth="1"/>
    <col min="3076" max="3076" width="18.33203125" style="145" customWidth="1"/>
    <col min="3077" max="3077" width="4.109375" style="145" customWidth="1"/>
    <col min="3078" max="3078" width="9.44140625" style="145" customWidth="1"/>
    <col min="3079" max="3079" width="12.109375" style="145" customWidth="1"/>
    <col min="3080" max="3080" width="14.77734375" style="145" customWidth="1"/>
    <col min="3081" max="3081" width="12.109375" style="145" customWidth="1"/>
    <col min="3082" max="3082" width="14.77734375" style="145" customWidth="1"/>
    <col min="3083" max="3083" width="12.109375" style="145" customWidth="1"/>
    <col min="3084" max="3084" width="14.77734375" style="145" customWidth="1"/>
    <col min="3085" max="3085" width="12.109375" style="145" customWidth="1"/>
    <col min="3086" max="3086" width="14.77734375" style="145" customWidth="1"/>
    <col min="3087" max="3087" width="11.21875" style="145" customWidth="1"/>
    <col min="3088" max="3089" width="8.88671875" style="145"/>
    <col min="3090" max="3091" width="1.44140625" style="145" customWidth="1"/>
    <col min="3092" max="3092" width="5" style="145" customWidth="1"/>
    <col min="3093" max="3101" width="1.44140625" style="145" customWidth="1"/>
    <col min="3102" max="3328" width="8.88671875" style="145"/>
    <col min="3329" max="3330" width="0" style="145" hidden="1" customWidth="1"/>
    <col min="3331" max="3331" width="25.44140625" style="145" customWidth="1"/>
    <col min="3332" max="3332" width="18.33203125" style="145" customWidth="1"/>
    <col min="3333" max="3333" width="4.109375" style="145" customWidth="1"/>
    <col min="3334" max="3334" width="9.44140625" style="145" customWidth="1"/>
    <col min="3335" max="3335" width="12.109375" style="145" customWidth="1"/>
    <col min="3336" max="3336" width="14.77734375" style="145" customWidth="1"/>
    <col min="3337" max="3337" width="12.109375" style="145" customWidth="1"/>
    <col min="3338" max="3338" width="14.77734375" style="145" customWidth="1"/>
    <col min="3339" max="3339" width="12.109375" style="145" customWidth="1"/>
    <col min="3340" max="3340" width="14.77734375" style="145" customWidth="1"/>
    <col min="3341" max="3341" width="12.109375" style="145" customWidth="1"/>
    <col min="3342" max="3342" width="14.77734375" style="145" customWidth="1"/>
    <col min="3343" max="3343" width="11.21875" style="145" customWidth="1"/>
    <col min="3344" max="3345" width="8.88671875" style="145"/>
    <col min="3346" max="3347" width="1.44140625" style="145" customWidth="1"/>
    <col min="3348" max="3348" width="5" style="145" customWidth="1"/>
    <col min="3349" max="3357" width="1.44140625" style="145" customWidth="1"/>
    <col min="3358" max="3584" width="8.88671875" style="145"/>
    <col min="3585" max="3586" width="0" style="145" hidden="1" customWidth="1"/>
    <col min="3587" max="3587" width="25.44140625" style="145" customWidth="1"/>
    <col min="3588" max="3588" width="18.33203125" style="145" customWidth="1"/>
    <col min="3589" max="3589" width="4.109375" style="145" customWidth="1"/>
    <col min="3590" max="3590" width="9.44140625" style="145" customWidth="1"/>
    <col min="3591" max="3591" width="12.109375" style="145" customWidth="1"/>
    <col min="3592" max="3592" width="14.77734375" style="145" customWidth="1"/>
    <col min="3593" max="3593" width="12.109375" style="145" customWidth="1"/>
    <col min="3594" max="3594" width="14.77734375" style="145" customWidth="1"/>
    <col min="3595" max="3595" width="12.109375" style="145" customWidth="1"/>
    <col min="3596" max="3596" width="14.77734375" style="145" customWidth="1"/>
    <col min="3597" max="3597" width="12.109375" style="145" customWidth="1"/>
    <col min="3598" max="3598" width="14.77734375" style="145" customWidth="1"/>
    <col min="3599" max="3599" width="11.21875" style="145" customWidth="1"/>
    <col min="3600" max="3601" width="8.88671875" style="145"/>
    <col min="3602" max="3603" width="1.44140625" style="145" customWidth="1"/>
    <col min="3604" max="3604" width="5" style="145" customWidth="1"/>
    <col min="3605" max="3613" width="1.44140625" style="145" customWidth="1"/>
    <col min="3614" max="3840" width="8.88671875" style="145"/>
    <col min="3841" max="3842" width="0" style="145" hidden="1" customWidth="1"/>
    <col min="3843" max="3843" width="25.44140625" style="145" customWidth="1"/>
    <col min="3844" max="3844" width="18.33203125" style="145" customWidth="1"/>
    <col min="3845" max="3845" width="4.109375" style="145" customWidth="1"/>
    <col min="3846" max="3846" width="9.44140625" style="145" customWidth="1"/>
    <col min="3847" max="3847" width="12.109375" style="145" customWidth="1"/>
    <col min="3848" max="3848" width="14.77734375" style="145" customWidth="1"/>
    <col min="3849" max="3849" width="12.109375" style="145" customWidth="1"/>
    <col min="3850" max="3850" width="14.77734375" style="145" customWidth="1"/>
    <col min="3851" max="3851" width="12.109375" style="145" customWidth="1"/>
    <col min="3852" max="3852" width="14.77734375" style="145" customWidth="1"/>
    <col min="3853" max="3853" width="12.109375" style="145" customWidth="1"/>
    <col min="3854" max="3854" width="14.77734375" style="145" customWidth="1"/>
    <col min="3855" max="3855" width="11.21875" style="145" customWidth="1"/>
    <col min="3856" max="3857" width="8.88671875" style="145"/>
    <col min="3858" max="3859" width="1.44140625" style="145" customWidth="1"/>
    <col min="3860" max="3860" width="5" style="145" customWidth="1"/>
    <col min="3861" max="3869" width="1.44140625" style="145" customWidth="1"/>
    <col min="3870" max="4096" width="8.88671875" style="145"/>
    <col min="4097" max="4098" width="0" style="145" hidden="1" customWidth="1"/>
    <col min="4099" max="4099" width="25.44140625" style="145" customWidth="1"/>
    <col min="4100" max="4100" width="18.33203125" style="145" customWidth="1"/>
    <col min="4101" max="4101" width="4.109375" style="145" customWidth="1"/>
    <col min="4102" max="4102" width="9.44140625" style="145" customWidth="1"/>
    <col min="4103" max="4103" width="12.109375" style="145" customWidth="1"/>
    <col min="4104" max="4104" width="14.77734375" style="145" customWidth="1"/>
    <col min="4105" max="4105" width="12.109375" style="145" customWidth="1"/>
    <col min="4106" max="4106" width="14.77734375" style="145" customWidth="1"/>
    <col min="4107" max="4107" width="12.109375" style="145" customWidth="1"/>
    <col min="4108" max="4108" width="14.77734375" style="145" customWidth="1"/>
    <col min="4109" max="4109" width="12.109375" style="145" customWidth="1"/>
    <col min="4110" max="4110" width="14.77734375" style="145" customWidth="1"/>
    <col min="4111" max="4111" width="11.21875" style="145" customWidth="1"/>
    <col min="4112" max="4113" width="8.88671875" style="145"/>
    <col min="4114" max="4115" width="1.44140625" style="145" customWidth="1"/>
    <col min="4116" max="4116" width="5" style="145" customWidth="1"/>
    <col min="4117" max="4125" width="1.44140625" style="145" customWidth="1"/>
    <col min="4126" max="4352" width="8.88671875" style="145"/>
    <col min="4353" max="4354" width="0" style="145" hidden="1" customWidth="1"/>
    <col min="4355" max="4355" width="25.44140625" style="145" customWidth="1"/>
    <col min="4356" max="4356" width="18.33203125" style="145" customWidth="1"/>
    <col min="4357" max="4357" width="4.109375" style="145" customWidth="1"/>
    <col min="4358" max="4358" width="9.44140625" style="145" customWidth="1"/>
    <col min="4359" max="4359" width="12.109375" style="145" customWidth="1"/>
    <col min="4360" max="4360" width="14.77734375" style="145" customWidth="1"/>
    <col min="4361" max="4361" width="12.109375" style="145" customWidth="1"/>
    <col min="4362" max="4362" width="14.77734375" style="145" customWidth="1"/>
    <col min="4363" max="4363" width="12.109375" style="145" customWidth="1"/>
    <col min="4364" max="4364" width="14.77734375" style="145" customWidth="1"/>
    <col min="4365" max="4365" width="12.109375" style="145" customWidth="1"/>
    <col min="4366" max="4366" width="14.77734375" style="145" customWidth="1"/>
    <col min="4367" max="4367" width="11.21875" style="145" customWidth="1"/>
    <col min="4368" max="4369" width="8.88671875" style="145"/>
    <col min="4370" max="4371" width="1.44140625" style="145" customWidth="1"/>
    <col min="4372" max="4372" width="5" style="145" customWidth="1"/>
    <col min="4373" max="4381" width="1.44140625" style="145" customWidth="1"/>
    <col min="4382" max="4608" width="8.88671875" style="145"/>
    <col min="4609" max="4610" width="0" style="145" hidden="1" customWidth="1"/>
    <col min="4611" max="4611" width="25.44140625" style="145" customWidth="1"/>
    <col min="4612" max="4612" width="18.33203125" style="145" customWidth="1"/>
    <col min="4613" max="4613" width="4.109375" style="145" customWidth="1"/>
    <col min="4614" max="4614" width="9.44140625" style="145" customWidth="1"/>
    <col min="4615" max="4615" width="12.109375" style="145" customWidth="1"/>
    <col min="4616" max="4616" width="14.77734375" style="145" customWidth="1"/>
    <col min="4617" max="4617" width="12.109375" style="145" customWidth="1"/>
    <col min="4618" max="4618" width="14.77734375" style="145" customWidth="1"/>
    <col min="4619" max="4619" width="12.109375" style="145" customWidth="1"/>
    <col min="4620" max="4620" width="14.77734375" style="145" customWidth="1"/>
    <col min="4621" max="4621" width="12.109375" style="145" customWidth="1"/>
    <col min="4622" max="4622" width="14.77734375" style="145" customWidth="1"/>
    <col min="4623" max="4623" width="11.21875" style="145" customWidth="1"/>
    <col min="4624" max="4625" width="8.88671875" style="145"/>
    <col min="4626" max="4627" width="1.44140625" style="145" customWidth="1"/>
    <col min="4628" max="4628" width="5" style="145" customWidth="1"/>
    <col min="4629" max="4637" width="1.44140625" style="145" customWidth="1"/>
    <col min="4638" max="4864" width="8.88671875" style="145"/>
    <col min="4865" max="4866" width="0" style="145" hidden="1" customWidth="1"/>
    <col min="4867" max="4867" width="25.44140625" style="145" customWidth="1"/>
    <col min="4868" max="4868" width="18.33203125" style="145" customWidth="1"/>
    <col min="4869" max="4869" width="4.109375" style="145" customWidth="1"/>
    <col min="4870" max="4870" width="9.44140625" style="145" customWidth="1"/>
    <col min="4871" max="4871" width="12.109375" style="145" customWidth="1"/>
    <col min="4872" max="4872" width="14.77734375" style="145" customWidth="1"/>
    <col min="4873" max="4873" width="12.109375" style="145" customWidth="1"/>
    <col min="4874" max="4874" width="14.77734375" style="145" customWidth="1"/>
    <col min="4875" max="4875" width="12.109375" style="145" customWidth="1"/>
    <col min="4876" max="4876" width="14.77734375" style="145" customWidth="1"/>
    <col min="4877" max="4877" width="12.109375" style="145" customWidth="1"/>
    <col min="4878" max="4878" width="14.77734375" style="145" customWidth="1"/>
    <col min="4879" max="4879" width="11.21875" style="145" customWidth="1"/>
    <col min="4880" max="4881" width="8.88671875" style="145"/>
    <col min="4882" max="4883" width="1.44140625" style="145" customWidth="1"/>
    <col min="4884" max="4884" width="5" style="145" customWidth="1"/>
    <col min="4885" max="4893" width="1.44140625" style="145" customWidth="1"/>
    <col min="4894" max="5120" width="8.88671875" style="145"/>
    <col min="5121" max="5122" width="0" style="145" hidden="1" customWidth="1"/>
    <col min="5123" max="5123" width="25.44140625" style="145" customWidth="1"/>
    <col min="5124" max="5124" width="18.33203125" style="145" customWidth="1"/>
    <col min="5125" max="5125" width="4.109375" style="145" customWidth="1"/>
    <col min="5126" max="5126" width="9.44140625" style="145" customWidth="1"/>
    <col min="5127" max="5127" width="12.109375" style="145" customWidth="1"/>
    <col min="5128" max="5128" width="14.77734375" style="145" customWidth="1"/>
    <col min="5129" max="5129" width="12.109375" style="145" customWidth="1"/>
    <col min="5130" max="5130" width="14.77734375" style="145" customWidth="1"/>
    <col min="5131" max="5131" width="12.109375" style="145" customWidth="1"/>
    <col min="5132" max="5132" width="14.77734375" style="145" customWidth="1"/>
    <col min="5133" max="5133" width="12.109375" style="145" customWidth="1"/>
    <col min="5134" max="5134" width="14.77734375" style="145" customWidth="1"/>
    <col min="5135" max="5135" width="11.21875" style="145" customWidth="1"/>
    <col min="5136" max="5137" width="8.88671875" style="145"/>
    <col min="5138" max="5139" width="1.44140625" style="145" customWidth="1"/>
    <col min="5140" max="5140" width="5" style="145" customWidth="1"/>
    <col min="5141" max="5149" width="1.44140625" style="145" customWidth="1"/>
    <col min="5150" max="5376" width="8.88671875" style="145"/>
    <col min="5377" max="5378" width="0" style="145" hidden="1" customWidth="1"/>
    <col min="5379" max="5379" width="25.44140625" style="145" customWidth="1"/>
    <col min="5380" max="5380" width="18.33203125" style="145" customWidth="1"/>
    <col min="5381" max="5381" width="4.109375" style="145" customWidth="1"/>
    <col min="5382" max="5382" width="9.44140625" style="145" customWidth="1"/>
    <col min="5383" max="5383" width="12.109375" style="145" customWidth="1"/>
    <col min="5384" max="5384" width="14.77734375" style="145" customWidth="1"/>
    <col min="5385" max="5385" width="12.109375" style="145" customWidth="1"/>
    <col min="5386" max="5386" width="14.77734375" style="145" customWidth="1"/>
    <col min="5387" max="5387" width="12.109375" style="145" customWidth="1"/>
    <col min="5388" max="5388" width="14.77734375" style="145" customWidth="1"/>
    <col min="5389" max="5389" width="12.109375" style="145" customWidth="1"/>
    <col min="5390" max="5390" width="14.77734375" style="145" customWidth="1"/>
    <col min="5391" max="5391" width="11.21875" style="145" customWidth="1"/>
    <col min="5392" max="5393" width="8.88671875" style="145"/>
    <col min="5394" max="5395" width="1.44140625" style="145" customWidth="1"/>
    <col min="5396" max="5396" width="5" style="145" customWidth="1"/>
    <col min="5397" max="5405" width="1.44140625" style="145" customWidth="1"/>
    <col min="5406" max="5632" width="8.88671875" style="145"/>
    <col min="5633" max="5634" width="0" style="145" hidden="1" customWidth="1"/>
    <col min="5635" max="5635" width="25.44140625" style="145" customWidth="1"/>
    <col min="5636" max="5636" width="18.33203125" style="145" customWidth="1"/>
    <col min="5637" max="5637" width="4.109375" style="145" customWidth="1"/>
    <col min="5638" max="5638" width="9.44140625" style="145" customWidth="1"/>
    <col min="5639" max="5639" width="12.109375" style="145" customWidth="1"/>
    <col min="5640" max="5640" width="14.77734375" style="145" customWidth="1"/>
    <col min="5641" max="5641" width="12.109375" style="145" customWidth="1"/>
    <col min="5642" max="5642" width="14.77734375" style="145" customWidth="1"/>
    <col min="5643" max="5643" width="12.109375" style="145" customWidth="1"/>
    <col min="5644" max="5644" width="14.77734375" style="145" customWidth="1"/>
    <col min="5645" max="5645" width="12.109375" style="145" customWidth="1"/>
    <col min="5646" max="5646" width="14.77734375" style="145" customWidth="1"/>
    <col min="5647" max="5647" width="11.21875" style="145" customWidth="1"/>
    <col min="5648" max="5649" width="8.88671875" style="145"/>
    <col min="5650" max="5651" width="1.44140625" style="145" customWidth="1"/>
    <col min="5652" max="5652" width="5" style="145" customWidth="1"/>
    <col min="5653" max="5661" width="1.44140625" style="145" customWidth="1"/>
    <col min="5662" max="5888" width="8.88671875" style="145"/>
    <col min="5889" max="5890" width="0" style="145" hidden="1" customWidth="1"/>
    <col min="5891" max="5891" width="25.44140625" style="145" customWidth="1"/>
    <col min="5892" max="5892" width="18.33203125" style="145" customWidth="1"/>
    <col min="5893" max="5893" width="4.109375" style="145" customWidth="1"/>
    <col min="5894" max="5894" width="9.44140625" style="145" customWidth="1"/>
    <col min="5895" max="5895" width="12.109375" style="145" customWidth="1"/>
    <col min="5896" max="5896" width="14.77734375" style="145" customWidth="1"/>
    <col min="5897" max="5897" width="12.109375" style="145" customWidth="1"/>
    <col min="5898" max="5898" width="14.77734375" style="145" customWidth="1"/>
    <col min="5899" max="5899" width="12.109375" style="145" customWidth="1"/>
    <col min="5900" max="5900" width="14.77734375" style="145" customWidth="1"/>
    <col min="5901" max="5901" width="12.109375" style="145" customWidth="1"/>
    <col min="5902" max="5902" width="14.77734375" style="145" customWidth="1"/>
    <col min="5903" max="5903" width="11.21875" style="145" customWidth="1"/>
    <col min="5904" max="5905" width="8.88671875" style="145"/>
    <col min="5906" max="5907" width="1.44140625" style="145" customWidth="1"/>
    <col min="5908" max="5908" width="5" style="145" customWidth="1"/>
    <col min="5909" max="5917" width="1.44140625" style="145" customWidth="1"/>
    <col min="5918" max="6144" width="8.88671875" style="145"/>
    <col min="6145" max="6146" width="0" style="145" hidden="1" customWidth="1"/>
    <col min="6147" max="6147" width="25.44140625" style="145" customWidth="1"/>
    <col min="6148" max="6148" width="18.33203125" style="145" customWidth="1"/>
    <col min="6149" max="6149" width="4.109375" style="145" customWidth="1"/>
    <col min="6150" max="6150" width="9.44140625" style="145" customWidth="1"/>
    <col min="6151" max="6151" width="12.109375" style="145" customWidth="1"/>
    <col min="6152" max="6152" width="14.77734375" style="145" customWidth="1"/>
    <col min="6153" max="6153" width="12.109375" style="145" customWidth="1"/>
    <col min="6154" max="6154" width="14.77734375" style="145" customWidth="1"/>
    <col min="6155" max="6155" width="12.109375" style="145" customWidth="1"/>
    <col min="6156" max="6156" width="14.77734375" style="145" customWidth="1"/>
    <col min="6157" max="6157" width="12.109375" style="145" customWidth="1"/>
    <col min="6158" max="6158" width="14.77734375" style="145" customWidth="1"/>
    <col min="6159" max="6159" width="11.21875" style="145" customWidth="1"/>
    <col min="6160" max="6161" width="8.88671875" style="145"/>
    <col min="6162" max="6163" width="1.44140625" style="145" customWidth="1"/>
    <col min="6164" max="6164" width="5" style="145" customWidth="1"/>
    <col min="6165" max="6173" width="1.44140625" style="145" customWidth="1"/>
    <col min="6174" max="6400" width="8.88671875" style="145"/>
    <col min="6401" max="6402" width="0" style="145" hidden="1" customWidth="1"/>
    <col min="6403" max="6403" width="25.44140625" style="145" customWidth="1"/>
    <col min="6404" max="6404" width="18.33203125" style="145" customWidth="1"/>
    <col min="6405" max="6405" width="4.109375" style="145" customWidth="1"/>
    <col min="6406" max="6406" width="9.44140625" style="145" customWidth="1"/>
    <col min="6407" max="6407" width="12.109375" style="145" customWidth="1"/>
    <col min="6408" max="6408" width="14.77734375" style="145" customWidth="1"/>
    <col min="6409" max="6409" width="12.109375" style="145" customWidth="1"/>
    <col min="6410" max="6410" width="14.77734375" style="145" customWidth="1"/>
    <col min="6411" max="6411" width="12.109375" style="145" customWidth="1"/>
    <col min="6412" max="6412" width="14.77734375" style="145" customWidth="1"/>
    <col min="6413" max="6413" width="12.109375" style="145" customWidth="1"/>
    <col min="6414" max="6414" width="14.77734375" style="145" customWidth="1"/>
    <col min="6415" max="6415" width="11.21875" style="145" customWidth="1"/>
    <col min="6416" max="6417" width="8.88671875" style="145"/>
    <col min="6418" max="6419" width="1.44140625" style="145" customWidth="1"/>
    <col min="6420" max="6420" width="5" style="145" customWidth="1"/>
    <col min="6421" max="6429" width="1.44140625" style="145" customWidth="1"/>
    <col min="6430" max="6656" width="8.88671875" style="145"/>
    <col min="6657" max="6658" width="0" style="145" hidden="1" customWidth="1"/>
    <col min="6659" max="6659" width="25.44140625" style="145" customWidth="1"/>
    <col min="6660" max="6660" width="18.33203125" style="145" customWidth="1"/>
    <col min="6661" max="6661" width="4.109375" style="145" customWidth="1"/>
    <col min="6662" max="6662" width="9.44140625" style="145" customWidth="1"/>
    <col min="6663" max="6663" width="12.109375" style="145" customWidth="1"/>
    <col min="6664" max="6664" width="14.77734375" style="145" customWidth="1"/>
    <col min="6665" max="6665" width="12.109375" style="145" customWidth="1"/>
    <col min="6666" max="6666" width="14.77734375" style="145" customWidth="1"/>
    <col min="6667" max="6667" width="12.109375" style="145" customWidth="1"/>
    <col min="6668" max="6668" width="14.77734375" style="145" customWidth="1"/>
    <col min="6669" max="6669" width="12.109375" style="145" customWidth="1"/>
    <col min="6670" max="6670" width="14.77734375" style="145" customWidth="1"/>
    <col min="6671" max="6671" width="11.21875" style="145" customWidth="1"/>
    <col min="6672" max="6673" width="8.88671875" style="145"/>
    <col min="6674" max="6675" width="1.44140625" style="145" customWidth="1"/>
    <col min="6676" max="6676" width="5" style="145" customWidth="1"/>
    <col min="6677" max="6685" width="1.44140625" style="145" customWidth="1"/>
    <col min="6686" max="6912" width="8.88671875" style="145"/>
    <col min="6913" max="6914" width="0" style="145" hidden="1" customWidth="1"/>
    <col min="6915" max="6915" width="25.44140625" style="145" customWidth="1"/>
    <col min="6916" max="6916" width="18.33203125" style="145" customWidth="1"/>
    <col min="6917" max="6917" width="4.109375" style="145" customWidth="1"/>
    <col min="6918" max="6918" width="9.44140625" style="145" customWidth="1"/>
    <col min="6919" max="6919" width="12.109375" style="145" customWidth="1"/>
    <col min="6920" max="6920" width="14.77734375" style="145" customWidth="1"/>
    <col min="6921" max="6921" width="12.109375" style="145" customWidth="1"/>
    <col min="6922" max="6922" width="14.77734375" style="145" customWidth="1"/>
    <col min="6923" max="6923" width="12.109375" style="145" customWidth="1"/>
    <col min="6924" max="6924" width="14.77734375" style="145" customWidth="1"/>
    <col min="6925" max="6925" width="12.109375" style="145" customWidth="1"/>
    <col min="6926" max="6926" width="14.77734375" style="145" customWidth="1"/>
    <col min="6927" max="6927" width="11.21875" style="145" customWidth="1"/>
    <col min="6928" max="6929" width="8.88671875" style="145"/>
    <col min="6930" max="6931" width="1.44140625" style="145" customWidth="1"/>
    <col min="6932" max="6932" width="5" style="145" customWidth="1"/>
    <col min="6933" max="6941" width="1.44140625" style="145" customWidth="1"/>
    <col min="6942" max="7168" width="8.88671875" style="145"/>
    <col min="7169" max="7170" width="0" style="145" hidden="1" customWidth="1"/>
    <col min="7171" max="7171" width="25.44140625" style="145" customWidth="1"/>
    <col min="7172" max="7172" width="18.33203125" style="145" customWidth="1"/>
    <col min="7173" max="7173" width="4.109375" style="145" customWidth="1"/>
    <col min="7174" max="7174" width="9.44140625" style="145" customWidth="1"/>
    <col min="7175" max="7175" width="12.109375" style="145" customWidth="1"/>
    <col min="7176" max="7176" width="14.77734375" style="145" customWidth="1"/>
    <col min="7177" max="7177" width="12.109375" style="145" customWidth="1"/>
    <col min="7178" max="7178" width="14.77734375" style="145" customWidth="1"/>
    <col min="7179" max="7179" width="12.109375" style="145" customWidth="1"/>
    <col min="7180" max="7180" width="14.77734375" style="145" customWidth="1"/>
    <col min="7181" max="7181" width="12.109375" style="145" customWidth="1"/>
    <col min="7182" max="7182" width="14.77734375" style="145" customWidth="1"/>
    <col min="7183" max="7183" width="11.21875" style="145" customWidth="1"/>
    <col min="7184" max="7185" width="8.88671875" style="145"/>
    <col min="7186" max="7187" width="1.44140625" style="145" customWidth="1"/>
    <col min="7188" max="7188" width="5" style="145" customWidth="1"/>
    <col min="7189" max="7197" width="1.44140625" style="145" customWidth="1"/>
    <col min="7198" max="7424" width="8.88671875" style="145"/>
    <col min="7425" max="7426" width="0" style="145" hidden="1" customWidth="1"/>
    <col min="7427" max="7427" width="25.44140625" style="145" customWidth="1"/>
    <col min="7428" max="7428" width="18.33203125" style="145" customWidth="1"/>
    <col min="7429" max="7429" width="4.109375" style="145" customWidth="1"/>
    <col min="7430" max="7430" width="9.44140625" style="145" customWidth="1"/>
    <col min="7431" max="7431" width="12.109375" style="145" customWidth="1"/>
    <col min="7432" max="7432" width="14.77734375" style="145" customWidth="1"/>
    <col min="7433" max="7433" width="12.109375" style="145" customWidth="1"/>
    <col min="7434" max="7434" width="14.77734375" style="145" customWidth="1"/>
    <col min="7435" max="7435" width="12.109375" style="145" customWidth="1"/>
    <col min="7436" max="7436" width="14.77734375" style="145" customWidth="1"/>
    <col min="7437" max="7437" width="12.109375" style="145" customWidth="1"/>
    <col min="7438" max="7438" width="14.77734375" style="145" customWidth="1"/>
    <col min="7439" max="7439" width="11.21875" style="145" customWidth="1"/>
    <col min="7440" max="7441" width="8.88671875" style="145"/>
    <col min="7442" max="7443" width="1.44140625" style="145" customWidth="1"/>
    <col min="7444" max="7444" width="5" style="145" customWidth="1"/>
    <col min="7445" max="7453" width="1.44140625" style="145" customWidth="1"/>
    <col min="7454" max="7680" width="8.88671875" style="145"/>
    <col min="7681" max="7682" width="0" style="145" hidden="1" customWidth="1"/>
    <col min="7683" max="7683" width="25.44140625" style="145" customWidth="1"/>
    <col min="7684" max="7684" width="18.33203125" style="145" customWidth="1"/>
    <col min="7685" max="7685" width="4.109375" style="145" customWidth="1"/>
    <col min="7686" max="7686" width="9.44140625" style="145" customWidth="1"/>
    <col min="7687" max="7687" width="12.109375" style="145" customWidth="1"/>
    <col min="7688" max="7688" width="14.77734375" style="145" customWidth="1"/>
    <col min="7689" max="7689" width="12.109375" style="145" customWidth="1"/>
    <col min="7690" max="7690" width="14.77734375" style="145" customWidth="1"/>
    <col min="7691" max="7691" width="12.109375" style="145" customWidth="1"/>
    <col min="7692" max="7692" width="14.77734375" style="145" customWidth="1"/>
    <col min="7693" max="7693" width="12.109375" style="145" customWidth="1"/>
    <col min="7694" max="7694" width="14.77734375" style="145" customWidth="1"/>
    <col min="7695" max="7695" width="11.21875" style="145" customWidth="1"/>
    <col min="7696" max="7697" width="8.88671875" style="145"/>
    <col min="7698" max="7699" width="1.44140625" style="145" customWidth="1"/>
    <col min="7700" max="7700" width="5" style="145" customWidth="1"/>
    <col min="7701" max="7709" width="1.44140625" style="145" customWidth="1"/>
    <col min="7710" max="7936" width="8.88671875" style="145"/>
    <col min="7937" max="7938" width="0" style="145" hidden="1" customWidth="1"/>
    <col min="7939" max="7939" width="25.44140625" style="145" customWidth="1"/>
    <col min="7940" max="7940" width="18.33203125" style="145" customWidth="1"/>
    <col min="7941" max="7941" width="4.109375" style="145" customWidth="1"/>
    <col min="7942" max="7942" width="9.44140625" style="145" customWidth="1"/>
    <col min="7943" max="7943" width="12.109375" style="145" customWidth="1"/>
    <col min="7944" max="7944" width="14.77734375" style="145" customWidth="1"/>
    <col min="7945" max="7945" width="12.109375" style="145" customWidth="1"/>
    <col min="7946" max="7946" width="14.77734375" style="145" customWidth="1"/>
    <col min="7947" max="7947" width="12.109375" style="145" customWidth="1"/>
    <col min="7948" max="7948" width="14.77734375" style="145" customWidth="1"/>
    <col min="7949" max="7949" width="12.109375" style="145" customWidth="1"/>
    <col min="7950" max="7950" width="14.77734375" style="145" customWidth="1"/>
    <col min="7951" max="7951" width="11.21875" style="145" customWidth="1"/>
    <col min="7952" max="7953" width="8.88671875" style="145"/>
    <col min="7954" max="7955" width="1.44140625" style="145" customWidth="1"/>
    <col min="7956" max="7956" width="5" style="145" customWidth="1"/>
    <col min="7957" max="7965" width="1.44140625" style="145" customWidth="1"/>
    <col min="7966" max="8192" width="8.88671875" style="145"/>
    <col min="8193" max="8194" width="0" style="145" hidden="1" customWidth="1"/>
    <col min="8195" max="8195" width="25.44140625" style="145" customWidth="1"/>
    <col min="8196" max="8196" width="18.33203125" style="145" customWidth="1"/>
    <col min="8197" max="8197" width="4.109375" style="145" customWidth="1"/>
    <col min="8198" max="8198" width="9.44140625" style="145" customWidth="1"/>
    <col min="8199" max="8199" width="12.109375" style="145" customWidth="1"/>
    <col min="8200" max="8200" width="14.77734375" style="145" customWidth="1"/>
    <col min="8201" max="8201" width="12.109375" style="145" customWidth="1"/>
    <col min="8202" max="8202" width="14.77734375" style="145" customWidth="1"/>
    <col min="8203" max="8203" width="12.109375" style="145" customWidth="1"/>
    <col min="8204" max="8204" width="14.77734375" style="145" customWidth="1"/>
    <col min="8205" max="8205" width="12.109375" style="145" customWidth="1"/>
    <col min="8206" max="8206" width="14.77734375" style="145" customWidth="1"/>
    <col min="8207" max="8207" width="11.21875" style="145" customWidth="1"/>
    <col min="8208" max="8209" width="8.88671875" style="145"/>
    <col min="8210" max="8211" width="1.44140625" style="145" customWidth="1"/>
    <col min="8212" max="8212" width="5" style="145" customWidth="1"/>
    <col min="8213" max="8221" width="1.44140625" style="145" customWidth="1"/>
    <col min="8222" max="8448" width="8.88671875" style="145"/>
    <col min="8449" max="8450" width="0" style="145" hidden="1" customWidth="1"/>
    <col min="8451" max="8451" width="25.44140625" style="145" customWidth="1"/>
    <col min="8452" max="8452" width="18.33203125" style="145" customWidth="1"/>
    <col min="8453" max="8453" width="4.109375" style="145" customWidth="1"/>
    <col min="8454" max="8454" width="9.44140625" style="145" customWidth="1"/>
    <col min="8455" max="8455" width="12.109375" style="145" customWidth="1"/>
    <col min="8456" max="8456" width="14.77734375" style="145" customWidth="1"/>
    <col min="8457" max="8457" width="12.109375" style="145" customWidth="1"/>
    <col min="8458" max="8458" width="14.77734375" style="145" customWidth="1"/>
    <col min="8459" max="8459" width="12.109375" style="145" customWidth="1"/>
    <col min="8460" max="8460" width="14.77734375" style="145" customWidth="1"/>
    <col min="8461" max="8461" width="12.109375" style="145" customWidth="1"/>
    <col min="8462" max="8462" width="14.77734375" style="145" customWidth="1"/>
    <col min="8463" max="8463" width="11.21875" style="145" customWidth="1"/>
    <col min="8464" max="8465" width="8.88671875" style="145"/>
    <col min="8466" max="8467" width="1.44140625" style="145" customWidth="1"/>
    <col min="8468" max="8468" width="5" style="145" customWidth="1"/>
    <col min="8469" max="8477" width="1.44140625" style="145" customWidth="1"/>
    <col min="8478" max="8704" width="8.88671875" style="145"/>
    <col min="8705" max="8706" width="0" style="145" hidden="1" customWidth="1"/>
    <col min="8707" max="8707" width="25.44140625" style="145" customWidth="1"/>
    <col min="8708" max="8708" width="18.33203125" style="145" customWidth="1"/>
    <col min="8709" max="8709" width="4.109375" style="145" customWidth="1"/>
    <col min="8710" max="8710" width="9.44140625" style="145" customWidth="1"/>
    <col min="8711" max="8711" width="12.109375" style="145" customWidth="1"/>
    <col min="8712" max="8712" width="14.77734375" style="145" customWidth="1"/>
    <col min="8713" max="8713" width="12.109375" style="145" customWidth="1"/>
    <col min="8714" max="8714" width="14.77734375" style="145" customWidth="1"/>
    <col min="8715" max="8715" width="12.109375" style="145" customWidth="1"/>
    <col min="8716" max="8716" width="14.77734375" style="145" customWidth="1"/>
    <col min="8717" max="8717" width="12.109375" style="145" customWidth="1"/>
    <col min="8718" max="8718" width="14.77734375" style="145" customWidth="1"/>
    <col min="8719" max="8719" width="11.21875" style="145" customWidth="1"/>
    <col min="8720" max="8721" width="8.88671875" style="145"/>
    <col min="8722" max="8723" width="1.44140625" style="145" customWidth="1"/>
    <col min="8724" max="8724" width="5" style="145" customWidth="1"/>
    <col min="8725" max="8733" width="1.44140625" style="145" customWidth="1"/>
    <col min="8734" max="8960" width="8.88671875" style="145"/>
    <col min="8961" max="8962" width="0" style="145" hidden="1" customWidth="1"/>
    <col min="8963" max="8963" width="25.44140625" style="145" customWidth="1"/>
    <col min="8964" max="8964" width="18.33203125" style="145" customWidth="1"/>
    <col min="8965" max="8965" width="4.109375" style="145" customWidth="1"/>
    <col min="8966" max="8966" width="9.44140625" style="145" customWidth="1"/>
    <col min="8967" max="8967" width="12.109375" style="145" customWidth="1"/>
    <col min="8968" max="8968" width="14.77734375" style="145" customWidth="1"/>
    <col min="8969" max="8969" width="12.109375" style="145" customWidth="1"/>
    <col min="8970" max="8970" width="14.77734375" style="145" customWidth="1"/>
    <col min="8971" max="8971" width="12.109375" style="145" customWidth="1"/>
    <col min="8972" max="8972" width="14.77734375" style="145" customWidth="1"/>
    <col min="8973" max="8973" width="12.109375" style="145" customWidth="1"/>
    <col min="8974" max="8974" width="14.77734375" style="145" customWidth="1"/>
    <col min="8975" max="8975" width="11.21875" style="145" customWidth="1"/>
    <col min="8976" max="8977" width="8.88671875" style="145"/>
    <col min="8978" max="8979" width="1.44140625" style="145" customWidth="1"/>
    <col min="8980" max="8980" width="5" style="145" customWidth="1"/>
    <col min="8981" max="8989" width="1.44140625" style="145" customWidth="1"/>
    <col min="8990" max="9216" width="8.88671875" style="145"/>
    <col min="9217" max="9218" width="0" style="145" hidden="1" customWidth="1"/>
    <col min="9219" max="9219" width="25.44140625" style="145" customWidth="1"/>
    <col min="9220" max="9220" width="18.33203125" style="145" customWidth="1"/>
    <col min="9221" max="9221" width="4.109375" style="145" customWidth="1"/>
    <col min="9222" max="9222" width="9.44140625" style="145" customWidth="1"/>
    <col min="9223" max="9223" width="12.109375" style="145" customWidth="1"/>
    <col min="9224" max="9224" width="14.77734375" style="145" customWidth="1"/>
    <col min="9225" max="9225" width="12.109375" style="145" customWidth="1"/>
    <col min="9226" max="9226" width="14.77734375" style="145" customWidth="1"/>
    <col min="9227" max="9227" width="12.109375" style="145" customWidth="1"/>
    <col min="9228" max="9228" width="14.77734375" style="145" customWidth="1"/>
    <col min="9229" max="9229" width="12.109375" style="145" customWidth="1"/>
    <col min="9230" max="9230" width="14.77734375" style="145" customWidth="1"/>
    <col min="9231" max="9231" width="11.21875" style="145" customWidth="1"/>
    <col min="9232" max="9233" width="8.88671875" style="145"/>
    <col min="9234" max="9235" width="1.44140625" style="145" customWidth="1"/>
    <col min="9236" max="9236" width="5" style="145" customWidth="1"/>
    <col min="9237" max="9245" width="1.44140625" style="145" customWidth="1"/>
    <col min="9246" max="9472" width="8.88671875" style="145"/>
    <col min="9473" max="9474" width="0" style="145" hidden="1" customWidth="1"/>
    <col min="9475" max="9475" width="25.44140625" style="145" customWidth="1"/>
    <col min="9476" max="9476" width="18.33203125" style="145" customWidth="1"/>
    <col min="9477" max="9477" width="4.109375" style="145" customWidth="1"/>
    <col min="9478" max="9478" width="9.44140625" style="145" customWidth="1"/>
    <col min="9479" max="9479" width="12.109375" style="145" customWidth="1"/>
    <col min="9480" max="9480" width="14.77734375" style="145" customWidth="1"/>
    <col min="9481" max="9481" width="12.109375" style="145" customWidth="1"/>
    <col min="9482" max="9482" width="14.77734375" style="145" customWidth="1"/>
    <col min="9483" max="9483" width="12.109375" style="145" customWidth="1"/>
    <col min="9484" max="9484" width="14.77734375" style="145" customWidth="1"/>
    <col min="9485" max="9485" width="12.109375" style="145" customWidth="1"/>
    <col min="9486" max="9486" width="14.77734375" style="145" customWidth="1"/>
    <col min="9487" max="9487" width="11.21875" style="145" customWidth="1"/>
    <col min="9488" max="9489" width="8.88671875" style="145"/>
    <col min="9490" max="9491" width="1.44140625" style="145" customWidth="1"/>
    <col min="9492" max="9492" width="5" style="145" customWidth="1"/>
    <col min="9493" max="9501" width="1.44140625" style="145" customWidth="1"/>
    <col min="9502" max="9728" width="8.88671875" style="145"/>
    <col min="9729" max="9730" width="0" style="145" hidden="1" customWidth="1"/>
    <col min="9731" max="9731" width="25.44140625" style="145" customWidth="1"/>
    <col min="9732" max="9732" width="18.33203125" style="145" customWidth="1"/>
    <col min="9733" max="9733" width="4.109375" style="145" customWidth="1"/>
    <col min="9734" max="9734" width="9.44140625" style="145" customWidth="1"/>
    <col min="9735" max="9735" width="12.109375" style="145" customWidth="1"/>
    <col min="9736" max="9736" width="14.77734375" style="145" customWidth="1"/>
    <col min="9737" max="9737" width="12.109375" style="145" customWidth="1"/>
    <col min="9738" max="9738" width="14.77734375" style="145" customWidth="1"/>
    <col min="9739" max="9739" width="12.109375" style="145" customWidth="1"/>
    <col min="9740" max="9740" width="14.77734375" style="145" customWidth="1"/>
    <col min="9741" max="9741" width="12.109375" style="145" customWidth="1"/>
    <col min="9742" max="9742" width="14.77734375" style="145" customWidth="1"/>
    <col min="9743" max="9743" width="11.21875" style="145" customWidth="1"/>
    <col min="9744" max="9745" width="8.88671875" style="145"/>
    <col min="9746" max="9747" width="1.44140625" style="145" customWidth="1"/>
    <col min="9748" max="9748" width="5" style="145" customWidth="1"/>
    <col min="9749" max="9757" width="1.44140625" style="145" customWidth="1"/>
    <col min="9758" max="9984" width="8.88671875" style="145"/>
    <col min="9985" max="9986" width="0" style="145" hidden="1" customWidth="1"/>
    <col min="9987" max="9987" width="25.44140625" style="145" customWidth="1"/>
    <col min="9988" max="9988" width="18.33203125" style="145" customWidth="1"/>
    <col min="9989" max="9989" width="4.109375" style="145" customWidth="1"/>
    <col min="9990" max="9990" width="9.44140625" style="145" customWidth="1"/>
    <col min="9991" max="9991" width="12.109375" style="145" customWidth="1"/>
    <col min="9992" max="9992" width="14.77734375" style="145" customWidth="1"/>
    <col min="9993" max="9993" width="12.109375" style="145" customWidth="1"/>
    <col min="9994" max="9994" width="14.77734375" style="145" customWidth="1"/>
    <col min="9995" max="9995" width="12.109375" style="145" customWidth="1"/>
    <col min="9996" max="9996" width="14.77734375" style="145" customWidth="1"/>
    <col min="9997" max="9997" width="12.109375" style="145" customWidth="1"/>
    <col min="9998" max="9998" width="14.77734375" style="145" customWidth="1"/>
    <col min="9999" max="9999" width="11.21875" style="145" customWidth="1"/>
    <col min="10000" max="10001" width="8.88671875" style="145"/>
    <col min="10002" max="10003" width="1.44140625" style="145" customWidth="1"/>
    <col min="10004" max="10004" width="5" style="145" customWidth="1"/>
    <col min="10005" max="10013" width="1.44140625" style="145" customWidth="1"/>
    <col min="10014" max="10240" width="8.88671875" style="145"/>
    <col min="10241" max="10242" width="0" style="145" hidden="1" customWidth="1"/>
    <col min="10243" max="10243" width="25.44140625" style="145" customWidth="1"/>
    <col min="10244" max="10244" width="18.33203125" style="145" customWidth="1"/>
    <col min="10245" max="10245" width="4.109375" style="145" customWidth="1"/>
    <col min="10246" max="10246" width="9.44140625" style="145" customWidth="1"/>
    <col min="10247" max="10247" width="12.109375" style="145" customWidth="1"/>
    <col min="10248" max="10248" width="14.77734375" style="145" customWidth="1"/>
    <col min="10249" max="10249" width="12.109375" style="145" customWidth="1"/>
    <col min="10250" max="10250" width="14.77734375" style="145" customWidth="1"/>
    <col min="10251" max="10251" width="12.109375" style="145" customWidth="1"/>
    <col min="10252" max="10252" width="14.77734375" style="145" customWidth="1"/>
    <col min="10253" max="10253" width="12.109375" style="145" customWidth="1"/>
    <col min="10254" max="10254" width="14.77734375" style="145" customWidth="1"/>
    <col min="10255" max="10255" width="11.21875" style="145" customWidth="1"/>
    <col min="10256" max="10257" width="8.88671875" style="145"/>
    <col min="10258" max="10259" width="1.44140625" style="145" customWidth="1"/>
    <col min="10260" max="10260" width="5" style="145" customWidth="1"/>
    <col min="10261" max="10269" width="1.44140625" style="145" customWidth="1"/>
    <col min="10270" max="10496" width="8.88671875" style="145"/>
    <col min="10497" max="10498" width="0" style="145" hidden="1" customWidth="1"/>
    <col min="10499" max="10499" width="25.44140625" style="145" customWidth="1"/>
    <col min="10500" max="10500" width="18.33203125" style="145" customWidth="1"/>
    <col min="10501" max="10501" width="4.109375" style="145" customWidth="1"/>
    <col min="10502" max="10502" width="9.44140625" style="145" customWidth="1"/>
    <col min="10503" max="10503" width="12.109375" style="145" customWidth="1"/>
    <col min="10504" max="10504" width="14.77734375" style="145" customWidth="1"/>
    <col min="10505" max="10505" width="12.109375" style="145" customWidth="1"/>
    <col min="10506" max="10506" width="14.77734375" style="145" customWidth="1"/>
    <col min="10507" max="10507" width="12.109375" style="145" customWidth="1"/>
    <col min="10508" max="10508" width="14.77734375" style="145" customWidth="1"/>
    <col min="10509" max="10509" width="12.109375" style="145" customWidth="1"/>
    <col min="10510" max="10510" width="14.77734375" style="145" customWidth="1"/>
    <col min="10511" max="10511" width="11.21875" style="145" customWidth="1"/>
    <col min="10512" max="10513" width="8.88671875" style="145"/>
    <col min="10514" max="10515" width="1.44140625" style="145" customWidth="1"/>
    <col min="10516" max="10516" width="5" style="145" customWidth="1"/>
    <col min="10517" max="10525" width="1.44140625" style="145" customWidth="1"/>
    <col min="10526" max="10752" width="8.88671875" style="145"/>
    <col min="10753" max="10754" width="0" style="145" hidden="1" customWidth="1"/>
    <col min="10755" max="10755" width="25.44140625" style="145" customWidth="1"/>
    <col min="10756" max="10756" width="18.33203125" style="145" customWidth="1"/>
    <col min="10757" max="10757" width="4.109375" style="145" customWidth="1"/>
    <col min="10758" max="10758" width="9.44140625" style="145" customWidth="1"/>
    <col min="10759" max="10759" width="12.109375" style="145" customWidth="1"/>
    <col min="10760" max="10760" width="14.77734375" style="145" customWidth="1"/>
    <col min="10761" max="10761" width="12.109375" style="145" customWidth="1"/>
    <col min="10762" max="10762" width="14.77734375" style="145" customWidth="1"/>
    <col min="10763" max="10763" width="12.109375" style="145" customWidth="1"/>
    <col min="10764" max="10764" width="14.77734375" style="145" customWidth="1"/>
    <col min="10765" max="10765" width="12.109375" style="145" customWidth="1"/>
    <col min="10766" max="10766" width="14.77734375" style="145" customWidth="1"/>
    <col min="10767" max="10767" width="11.21875" style="145" customWidth="1"/>
    <col min="10768" max="10769" width="8.88671875" style="145"/>
    <col min="10770" max="10771" width="1.44140625" style="145" customWidth="1"/>
    <col min="10772" max="10772" width="5" style="145" customWidth="1"/>
    <col min="10773" max="10781" width="1.44140625" style="145" customWidth="1"/>
    <col min="10782" max="11008" width="8.88671875" style="145"/>
    <col min="11009" max="11010" width="0" style="145" hidden="1" customWidth="1"/>
    <col min="11011" max="11011" width="25.44140625" style="145" customWidth="1"/>
    <col min="11012" max="11012" width="18.33203125" style="145" customWidth="1"/>
    <col min="11013" max="11013" width="4.109375" style="145" customWidth="1"/>
    <col min="11014" max="11014" width="9.44140625" style="145" customWidth="1"/>
    <col min="11015" max="11015" width="12.109375" style="145" customWidth="1"/>
    <col min="11016" max="11016" width="14.77734375" style="145" customWidth="1"/>
    <col min="11017" max="11017" width="12.109375" style="145" customWidth="1"/>
    <col min="11018" max="11018" width="14.77734375" style="145" customWidth="1"/>
    <col min="11019" max="11019" width="12.109375" style="145" customWidth="1"/>
    <col min="11020" max="11020" width="14.77734375" style="145" customWidth="1"/>
    <col min="11021" max="11021" width="12.109375" style="145" customWidth="1"/>
    <col min="11022" max="11022" width="14.77734375" style="145" customWidth="1"/>
    <col min="11023" max="11023" width="11.21875" style="145" customWidth="1"/>
    <col min="11024" max="11025" width="8.88671875" style="145"/>
    <col min="11026" max="11027" width="1.44140625" style="145" customWidth="1"/>
    <col min="11028" max="11028" width="5" style="145" customWidth="1"/>
    <col min="11029" max="11037" width="1.44140625" style="145" customWidth="1"/>
    <col min="11038" max="11264" width="8.88671875" style="145"/>
    <col min="11265" max="11266" width="0" style="145" hidden="1" customWidth="1"/>
    <col min="11267" max="11267" width="25.44140625" style="145" customWidth="1"/>
    <col min="11268" max="11268" width="18.33203125" style="145" customWidth="1"/>
    <col min="11269" max="11269" width="4.109375" style="145" customWidth="1"/>
    <col min="11270" max="11270" width="9.44140625" style="145" customWidth="1"/>
    <col min="11271" max="11271" width="12.109375" style="145" customWidth="1"/>
    <col min="11272" max="11272" width="14.77734375" style="145" customWidth="1"/>
    <col min="11273" max="11273" width="12.109375" style="145" customWidth="1"/>
    <col min="11274" max="11274" width="14.77734375" style="145" customWidth="1"/>
    <col min="11275" max="11275" width="12.109375" style="145" customWidth="1"/>
    <col min="11276" max="11276" width="14.77734375" style="145" customWidth="1"/>
    <col min="11277" max="11277" width="12.109375" style="145" customWidth="1"/>
    <col min="11278" max="11278" width="14.77734375" style="145" customWidth="1"/>
    <col min="11279" max="11279" width="11.21875" style="145" customWidth="1"/>
    <col min="11280" max="11281" width="8.88671875" style="145"/>
    <col min="11282" max="11283" width="1.44140625" style="145" customWidth="1"/>
    <col min="11284" max="11284" width="5" style="145" customWidth="1"/>
    <col min="11285" max="11293" width="1.44140625" style="145" customWidth="1"/>
    <col min="11294" max="11520" width="8.88671875" style="145"/>
    <col min="11521" max="11522" width="0" style="145" hidden="1" customWidth="1"/>
    <col min="11523" max="11523" width="25.44140625" style="145" customWidth="1"/>
    <col min="11524" max="11524" width="18.33203125" style="145" customWidth="1"/>
    <col min="11525" max="11525" width="4.109375" style="145" customWidth="1"/>
    <col min="11526" max="11526" width="9.44140625" style="145" customWidth="1"/>
    <col min="11527" max="11527" width="12.109375" style="145" customWidth="1"/>
    <col min="11528" max="11528" width="14.77734375" style="145" customWidth="1"/>
    <col min="11529" max="11529" width="12.109375" style="145" customWidth="1"/>
    <col min="11530" max="11530" width="14.77734375" style="145" customWidth="1"/>
    <col min="11531" max="11531" width="12.109375" style="145" customWidth="1"/>
    <col min="11532" max="11532" width="14.77734375" style="145" customWidth="1"/>
    <col min="11533" max="11533" width="12.109375" style="145" customWidth="1"/>
    <col min="11534" max="11534" width="14.77734375" style="145" customWidth="1"/>
    <col min="11535" max="11535" width="11.21875" style="145" customWidth="1"/>
    <col min="11536" max="11537" width="8.88671875" style="145"/>
    <col min="11538" max="11539" width="1.44140625" style="145" customWidth="1"/>
    <col min="11540" max="11540" width="5" style="145" customWidth="1"/>
    <col min="11541" max="11549" width="1.44140625" style="145" customWidth="1"/>
    <col min="11550" max="11776" width="8.88671875" style="145"/>
    <col min="11777" max="11778" width="0" style="145" hidden="1" customWidth="1"/>
    <col min="11779" max="11779" width="25.44140625" style="145" customWidth="1"/>
    <col min="11780" max="11780" width="18.33203125" style="145" customWidth="1"/>
    <col min="11781" max="11781" width="4.109375" style="145" customWidth="1"/>
    <col min="11782" max="11782" width="9.44140625" style="145" customWidth="1"/>
    <col min="11783" max="11783" width="12.109375" style="145" customWidth="1"/>
    <col min="11784" max="11784" width="14.77734375" style="145" customWidth="1"/>
    <col min="11785" max="11785" width="12.109375" style="145" customWidth="1"/>
    <col min="11786" max="11786" width="14.77734375" style="145" customWidth="1"/>
    <col min="11787" max="11787" width="12.109375" style="145" customWidth="1"/>
    <col min="11788" max="11788" width="14.77734375" style="145" customWidth="1"/>
    <col min="11789" max="11789" width="12.109375" style="145" customWidth="1"/>
    <col min="11790" max="11790" width="14.77734375" style="145" customWidth="1"/>
    <col min="11791" max="11791" width="11.21875" style="145" customWidth="1"/>
    <col min="11792" max="11793" width="8.88671875" style="145"/>
    <col min="11794" max="11795" width="1.44140625" style="145" customWidth="1"/>
    <col min="11796" max="11796" width="5" style="145" customWidth="1"/>
    <col min="11797" max="11805" width="1.44140625" style="145" customWidth="1"/>
    <col min="11806" max="12032" width="8.88671875" style="145"/>
    <col min="12033" max="12034" width="0" style="145" hidden="1" customWidth="1"/>
    <col min="12035" max="12035" width="25.44140625" style="145" customWidth="1"/>
    <col min="12036" max="12036" width="18.33203125" style="145" customWidth="1"/>
    <col min="12037" max="12037" width="4.109375" style="145" customWidth="1"/>
    <col min="12038" max="12038" width="9.44140625" style="145" customWidth="1"/>
    <col min="12039" max="12039" width="12.109375" style="145" customWidth="1"/>
    <col min="12040" max="12040" width="14.77734375" style="145" customWidth="1"/>
    <col min="12041" max="12041" width="12.109375" style="145" customWidth="1"/>
    <col min="12042" max="12042" width="14.77734375" style="145" customWidth="1"/>
    <col min="12043" max="12043" width="12.109375" style="145" customWidth="1"/>
    <col min="12044" max="12044" width="14.77734375" style="145" customWidth="1"/>
    <col min="12045" max="12045" width="12.109375" style="145" customWidth="1"/>
    <col min="12046" max="12046" width="14.77734375" style="145" customWidth="1"/>
    <col min="12047" max="12047" width="11.21875" style="145" customWidth="1"/>
    <col min="12048" max="12049" width="8.88671875" style="145"/>
    <col min="12050" max="12051" width="1.44140625" style="145" customWidth="1"/>
    <col min="12052" max="12052" width="5" style="145" customWidth="1"/>
    <col min="12053" max="12061" width="1.44140625" style="145" customWidth="1"/>
    <col min="12062" max="12288" width="8.88671875" style="145"/>
    <col min="12289" max="12290" width="0" style="145" hidden="1" customWidth="1"/>
    <col min="12291" max="12291" width="25.44140625" style="145" customWidth="1"/>
    <col min="12292" max="12292" width="18.33203125" style="145" customWidth="1"/>
    <col min="12293" max="12293" width="4.109375" style="145" customWidth="1"/>
    <col min="12294" max="12294" width="9.44140625" style="145" customWidth="1"/>
    <col min="12295" max="12295" width="12.109375" style="145" customWidth="1"/>
    <col min="12296" max="12296" width="14.77734375" style="145" customWidth="1"/>
    <col min="12297" max="12297" width="12.109375" style="145" customWidth="1"/>
    <col min="12298" max="12298" width="14.77734375" style="145" customWidth="1"/>
    <col min="12299" max="12299" width="12.109375" style="145" customWidth="1"/>
    <col min="12300" max="12300" width="14.77734375" style="145" customWidth="1"/>
    <col min="12301" max="12301" width="12.109375" style="145" customWidth="1"/>
    <col min="12302" max="12302" width="14.77734375" style="145" customWidth="1"/>
    <col min="12303" max="12303" width="11.21875" style="145" customWidth="1"/>
    <col min="12304" max="12305" width="8.88671875" style="145"/>
    <col min="12306" max="12307" width="1.44140625" style="145" customWidth="1"/>
    <col min="12308" max="12308" width="5" style="145" customWidth="1"/>
    <col min="12309" max="12317" width="1.44140625" style="145" customWidth="1"/>
    <col min="12318" max="12544" width="8.88671875" style="145"/>
    <col min="12545" max="12546" width="0" style="145" hidden="1" customWidth="1"/>
    <col min="12547" max="12547" width="25.44140625" style="145" customWidth="1"/>
    <col min="12548" max="12548" width="18.33203125" style="145" customWidth="1"/>
    <col min="12549" max="12549" width="4.109375" style="145" customWidth="1"/>
    <col min="12550" max="12550" width="9.44140625" style="145" customWidth="1"/>
    <col min="12551" max="12551" width="12.109375" style="145" customWidth="1"/>
    <col min="12552" max="12552" width="14.77734375" style="145" customWidth="1"/>
    <col min="12553" max="12553" width="12.109375" style="145" customWidth="1"/>
    <col min="12554" max="12554" width="14.77734375" style="145" customWidth="1"/>
    <col min="12555" max="12555" width="12.109375" style="145" customWidth="1"/>
    <col min="12556" max="12556" width="14.77734375" style="145" customWidth="1"/>
    <col min="12557" max="12557" width="12.109375" style="145" customWidth="1"/>
    <col min="12558" max="12558" width="14.77734375" style="145" customWidth="1"/>
    <col min="12559" max="12559" width="11.21875" style="145" customWidth="1"/>
    <col min="12560" max="12561" width="8.88671875" style="145"/>
    <col min="12562" max="12563" width="1.44140625" style="145" customWidth="1"/>
    <col min="12564" max="12564" width="5" style="145" customWidth="1"/>
    <col min="12565" max="12573" width="1.44140625" style="145" customWidth="1"/>
    <col min="12574" max="12800" width="8.88671875" style="145"/>
    <col min="12801" max="12802" width="0" style="145" hidden="1" customWidth="1"/>
    <col min="12803" max="12803" width="25.44140625" style="145" customWidth="1"/>
    <col min="12804" max="12804" width="18.33203125" style="145" customWidth="1"/>
    <col min="12805" max="12805" width="4.109375" style="145" customWidth="1"/>
    <col min="12806" max="12806" width="9.44140625" style="145" customWidth="1"/>
    <col min="12807" max="12807" width="12.109375" style="145" customWidth="1"/>
    <col min="12808" max="12808" width="14.77734375" style="145" customWidth="1"/>
    <col min="12809" max="12809" width="12.109375" style="145" customWidth="1"/>
    <col min="12810" max="12810" width="14.77734375" style="145" customWidth="1"/>
    <col min="12811" max="12811" width="12.109375" style="145" customWidth="1"/>
    <col min="12812" max="12812" width="14.77734375" style="145" customWidth="1"/>
    <col min="12813" max="12813" width="12.109375" style="145" customWidth="1"/>
    <col min="12814" max="12814" width="14.77734375" style="145" customWidth="1"/>
    <col min="12815" max="12815" width="11.21875" style="145" customWidth="1"/>
    <col min="12816" max="12817" width="8.88671875" style="145"/>
    <col min="12818" max="12819" width="1.44140625" style="145" customWidth="1"/>
    <col min="12820" max="12820" width="5" style="145" customWidth="1"/>
    <col min="12821" max="12829" width="1.44140625" style="145" customWidth="1"/>
    <col min="12830" max="13056" width="8.88671875" style="145"/>
    <col min="13057" max="13058" width="0" style="145" hidden="1" customWidth="1"/>
    <col min="13059" max="13059" width="25.44140625" style="145" customWidth="1"/>
    <col min="13060" max="13060" width="18.33203125" style="145" customWidth="1"/>
    <col min="13061" max="13061" width="4.109375" style="145" customWidth="1"/>
    <col min="13062" max="13062" width="9.44140625" style="145" customWidth="1"/>
    <col min="13063" max="13063" width="12.109375" style="145" customWidth="1"/>
    <col min="13064" max="13064" width="14.77734375" style="145" customWidth="1"/>
    <col min="13065" max="13065" width="12.109375" style="145" customWidth="1"/>
    <col min="13066" max="13066" width="14.77734375" style="145" customWidth="1"/>
    <col min="13067" max="13067" width="12.109375" style="145" customWidth="1"/>
    <col min="13068" max="13068" width="14.77734375" style="145" customWidth="1"/>
    <col min="13069" max="13069" width="12.109375" style="145" customWidth="1"/>
    <col min="13070" max="13070" width="14.77734375" style="145" customWidth="1"/>
    <col min="13071" max="13071" width="11.21875" style="145" customWidth="1"/>
    <col min="13072" max="13073" width="8.88671875" style="145"/>
    <col min="13074" max="13075" width="1.44140625" style="145" customWidth="1"/>
    <col min="13076" max="13076" width="5" style="145" customWidth="1"/>
    <col min="13077" max="13085" width="1.44140625" style="145" customWidth="1"/>
    <col min="13086" max="13312" width="8.88671875" style="145"/>
    <col min="13313" max="13314" width="0" style="145" hidden="1" customWidth="1"/>
    <col min="13315" max="13315" width="25.44140625" style="145" customWidth="1"/>
    <col min="13316" max="13316" width="18.33203125" style="145" customWidth="1"/>
    <col min="13317" max="13317" width="4.109375" style="145" customWidth="1"/>
    <col min="13318" max="13318" width="9.44140625" style="145" customWidth="1"/>
    <col min="13319" max="13319" width="12.109375" style="145" customWidth="1"/>
    <col min="13320" max="13320" width="14.77734375" style="145" customWidth="1"/>
    <col min="13321" max="13321" width="12.109375" style="145" customWidth="1"/>
    <col min="13322" max="13322" width="14.77734375" style="145" customWidth="1"/>
    <col min="13323" max="13323" width="12.109375" style="145" customWidth="1"/>
    <col min="13324" max="13324" width="14.77734375" style="145" customWidth="1"/>
    <col min="13325" max="13325" width="12.109375" style="145" customWidth="1"/>
    <col min="13326" max="13326" width="14.77734375" style="145" customWidth="1"/>
    <col min="13327" max="13327" width="11.21875" style="145" customWidth="1"/>
    <col min="13328" max="13329" width="8.88671875" style="145"/>
    <col min="13330" max="13331" width="1.44140625" style="145" customWidth="1"/>
    <col min="13332" max="13332" width="5" style="145" customWidth="1"/>
    <col min="13333" max="13341" width="1.44140625" style="145" customWidth="1"/>
    <col min="13342" max="13568" width="8.88671875" style="145"/>
    <col min="13569" max="13570" width="0" style="145" hidden="1" customWidth="1"/>
    <col min="13571" max="13571" width="25.44140625" style="145" customWidth="1"/>
    <col min="13572" max="13572" width="18.33203125" style="145" customWidth="1"/>
    <col min="13573" max="13573" width="4.109375" style="145" customWidth="1"/>
    <col min="13574" max="13574" width="9.44140625" style="145" customWidth="1"/>
    <col min="13575" max="13575" width="12.109375" style="145" customWidth="1"/>
    <col min="13576" max="13576" width="14.77734375" style="145" customWidth="1"/>
    <col min="13577" max="13577" width="12.109375" style="145" customWidth="1"/>
    <col min="13578" max="13578" width="14.77734375" style="145" customWidth="1"/>
    <col min="13579" max="13579" width="12.109375" style="145" customWidth="1"/>
    <col min="13580" max="13580" width="14.77734375" style="145" customWidth="1"/>
    <col min="13581" max="13581" width="12.109375" style="145" customWidth="1"/>
    <col min="13582" max="13582" width="14.77734375" style="145" customWidth="1"/>
    <col min="13583" max="13583" width="11.21875" style="145" customWidth="1"/>
    <col min="13584" max="13585" width="8.88671875" style="145"/>
    <col min="13586" max="13587" width="1.44140625" style="145" customWidth="1"/>
    <col min="13588" max="13588" width="5" style="145" customWidth="1"/>
    <col min="13589" max="13597" width="1.44140625" style="145" customWidth="1"/>
    <col min="13598" max="13824" width="8.88671875" style="145"/>
    <col min="13825" max="13826" width="0" style="145" hidden="1" customWidth="1"/>
    <col min="13827" max="13827" width="25.44140625" style="145" customWidth="1"/>
    <col min="13828" max="13828" width="18.33203125" style="145" customWidth="1"/>
    <col min="13829" max="13829" width="4.109375" style="145" customWidth="1"/>
    <col min="13830" max="13830" width="9.44140625" style="145" customWidth="1"/>
    <col min="13831" max="13831" width="12.109375" style="145" customWidth="1"/>
    <col min="13832" max="13832" width="14.77734375" style="145" customWidth="1"/>
    <col min="13833" max="13833" width="12.109375" style="145" customWidth="1"/>
    <col min="13834" max="13834" width="14.77734375" style="145" customWidth="1"/>
    <col min="13835" max="13835" width="12.109375" style="145" customWidth="1"/>
    <col min="13836" max="13836" width="14.77734375" style="145" customWidth="1"/>
    <col min="13837" max="13837" width="12.109375" style="145" customWidth="1"/>
    <col min="13838" max="13838" width="14.77734375" style="145" customWidth="1"/>
    <col min="13839" max="13839" width="11.21875" style="145" customWidth="1"/>
    <col min="13840" max="13841" width="8.88671875" style="145"/>
    <col min="13842" max="13843" width="1.44140625" style="145" customWidth="1"/>
    <col min="13844" max="13844" width="5" style="145" customWidth="1"/>
    <col min="13845" max="13853" width="1.44140625" style="145" customWidth="1"/>
    <col min="13854" max="14080" width="8.88671875" style="145"/>
    <col min="14081" max="14082" width="0" style="145" hidden="1" customWidth="1"/>
    <col min="14083" max="14083" width="25.44140625" style="145" customWidth="1"/>
    <col min="14084" max="14084" width="18.33203125" style="145" customWidth="1"/>
    <col min="14085" max="14085" width="4.109375" style="145" customWidth="1"/>
    <col min="14086" max="14086" width="9.44140625" style="145" customWidth="1"/>
    <col min="14087" max="14087" width="12.109375" style="145" customWidth="1"/>
    <col min="14088" max="14088" width="14.77734375" style="145" customWidth="1"/>
    <col min="14089" max="14089" width="12.109375" style="145" customWidth="1"/>
    <col min="14090" max="14090" width="14.77734375" style="145" customWidth="1"/>
    <col min="14091" max="14091" width="12.109375" style="145" customWidth="1"/>
    <col min="14092" max="14092" width="14.77734375" style="145" customWidth="1"/>
    <col min="14093" max="14093" width="12.109375" style="145" customWidth="1"/>
    <col min="14094" max="14094" width="14.77734375" style="145" customWidth="1"/>
    <col min="14095" max="14095" width="11.21875" style="145" customWidth="1"/>
    <col min="14096" max="14097" width="8.88671875" style="145"/>
    <col min="14098" max="14099" width="1.44140625" style="145" customWidth="1"/>
    <col min="14100" max="14100" width="5" style="145" customWidth="1"/>
    <col min="14101" max="14109" width="1.44140625" style="145" customWidth="1"/>
    <col min="14110" max="14336" width="8.88671875" style="145"/>
    <col min="14337" max="14338" width="0" style="145" hidden="1" customWidth="1"/>
    <col min="14339" max="14339" width="25.44140625" style="145" customWidth="1"/>
    <col min="14340" max="14340" width="18.33203125" style="145" customWidth="1"/>
    <col min="14341" max="14341" width="4.109375" style="145" customWidth="1"/>
    <col min="14342" max="14342" width="9.44140625" style="145" customWidth="1"/>
    <col min="14343" max="14343" width="12.109375" style="145" customWidth="1"/>
    <col min="14344" max="14344" width="14.77734375" style="145" customWidth="1"/>
    <col min="14345" max="14345" width="12.109375" style="145" customWidth="1"/>
    <col min="14346" max="14346" width="14.77734375" style="145" customWidth="1"/>
    <col min="14347" max="14347" width="12.109375" style="145" customWidth="1"/>
    <col min="14348" max="14348" width="14.77734375" style="145" customWidth="1"/>
    <col min="14349" max="14349" width="12.109375" style="145" customWidth="1"/>
    <col min="14350" max="14350" width="14.77734375" style="145" customWidth="1"/>
    <col min="14351" max="14351" width="11.21875" style="145" customWidth="1"/>
    <col min="14352" max="14353" width="8.88671875" style="145"/>
    <col min="14354" max="14355" width="1.44140625" style="145" customWidth="1"/>
    <col min="14356" max="14356" width="5" style="145" customWidth="1"/>
    <col min="14357" max="14365" width="1.44140625" style="145" customWidth="1"/>
    <col min="14366" max="14592" width="8.88671875" style="145"/>
    <col min="14593" max="14594" width="0" style="145" hidden="1" customWidth="1"/>
    <col min="14595" max="14595" width="25.44140625" style="145" customWidth="1"/>
    <col min="14596" max="14596" width="18.33203125" style="145" customWidth="1"/>
    <col min="14597" max="14597" width="4.109375" style="145" customWidth="1"/>
    <col min="14598" max="14598" width="9.44140625" style="145" customWidth="1"/>
    <col min="14599" max="14599" width="12.109375" style="145" customWidth="1"/>
    <col min="14600" max="14600" width="14.77734375" style="145" customWidth="1"/>
    <col min="14601" max="14601" width="12.109375" style="145" customWidth="1"/>
    <col min="14602" max="14602" width="14.77734375" style="145" customWidth="1"/>
    <col min="14603" max="14603" width="12.109375" style="145" customWidth="1"/>
    <col min="14604" max="14604" width="14.77734375" style="145" customWidth="1"/>
    <col min="14605" max="14605" width="12.109375" style="145" customWidth="1"/>
    <col min="14606" max="14606" width="14.77734375" style="145" customWidth="1"/>
    <col min="14607" max="14607" width="11.21875" style="145" customWidth="1"/>
    <col min="14608" max="14609" width="8.88671875" style="145"/>
    <col min="14610" max="14611" width="1.44140625" style="145" customWidth="1"/>
    <col min="14612" max="14612" width="5" style="145" customWidth="1"/>
    <col min="14613" max="14621" width="1.44140625" style="145" customWidth="1"/>
    <col min="14622" max="14848" width="8.88671875" style="145"/>
    <col min="14849" max="14850" width="0" style="145" hidden="1" customWidth="1"/>
    <col min="14851" max="14851" width="25.44140625" style="145" customWidth="1"/>
    <col min="14852" max="14852" width="18.33203125" style="145" customWidth="1"/>
    <col min="14853" max="14853" width="4.109375" style="145" customWidth="1"/>
    <col min="14854" max="14854" width="9.44140625" style="145" customWidth="1"/>
    <col min="14855" max="14855" width="12.109375" style="145" customWidth="1"/>
    <col min="14856" max="14856" width="14.77734375" style="145" customWidth="1"/>
    <col min="14857" max="14857" width="12.109375" style="145" customWidth="1"/>
    <col min="14858" max="14858" width="14.77734375" style="145" customWidth="1"/>
    <col min="14859" max="14859" width="12.109375" style="145" customWidth="1"/>
    <col min="14860" max="14860" width="14.77734375" style="145" customWidth="1"/>
    <col min="14861" max="14861" width="12.109375" style="145" customWidth="1"/>
    <col min="14862" max="14862" width="14.77734375" style="145" customWidth="1"/>
    <col min="14863" max="14863" width="11.21875" style="145" customWidth="1"/>
    <col min="14864" max="14865" width="8.88671875" style="145"/>
    <col min="14866" max="14867" width="1.44140625" style="145" customWidth="1"/>
    <col min="14868" max="14868" width="5" style="145" customWidth="1"/>
    <col min="14869" max="14877" width="1.44140625" style="145" customWidth="1"/>
    <col min="14878" max="15104" width="8.88671875" style="145"/>
    <col min="15105" max="15106" width="0" style="145" hidden="1" customWidth="1"/>
    <col min="15107" max="15107" width="25.44140625" style="145" customWidth="1"/>
    <col min="15108" max="15108" width="18.33203125" style="145" customWidth="1"/>
    <col min="15109" max="15109" width="4.109375" style="145" customWidth="1"/>
    <col min="15110" max="15110" width="9.44140625" style="145" customWidth="1"/>
    <col min="15111" max="15111" width="12.109375" style="145" customWidth="1"/>
    <col min="15112" max="15112" width="14.77734375" style="145" customWidth="1"/>
    <col min="15113" max="15113" width="12.109375" style="145" customWidth="1"/>
    <col min="15114" max="15114" width="14.77734375" style="145" customWidth="1"/>
    <col min="15115" max="15115" width="12.109375" style="145" customWidth="1"/>
    <col min="15116" max="15116" width="14.77734375" style="145" customWidth="1"/>
    <col min="15117" max="15117" width="12.109375" style="145" customWidth="1"/>
    <col min="15118" max="15118" width="14.77734375" style="145" customWidth="1"/>
    <col min="15119" max="15119" width="11.21875" style="145" customWidth="1"/>
    <col min="15120" max="15121" width="8.88671875" style="145"/>
    <col min="15122" max="15123" width="1.44140625" style="145" customWidth="1"/>
    <col min="15124" max="15124" width="5" style="145" customWidth="1"/>
    <col min="15125" max="15133" width="1.44140625" style="145" customWidth="1"/>
    <col min="15134" max="15360" width="8.88671875" style="145"/>
    <col min="15361" max="15362" width="0" style="145" hidden="1" customWidth="1"/>
    <col min="15363" max="15363" width="25.44140625" style="145" customWidth="1"/>
    <col min="15364" max="15364" width="18.33203125" style="145" customWidth="1"/>
    <col min="15365" max="15365" width="4.109375" style="145" customWidth="1"/>
    <col min="15366" max="15366" width="9.44140625" style="145" customWidth="1"/>
    <col min="15367" max="15367" width="12.109375" style="145" customWidth="1"/>
    <col min="15368" max="15368" width="14.77734375" style="145" customWidth="1"/>
    <col min="15369" max="15369" width="12.109375" style="145" customWidth="1"/>
    <col min="15370" max="15370" width="14.77734375" style="145" customWidth="1"/>
    <col min="15371" max="15371" width="12.109375" style="145" customWidth="1"/>
    <col min="15372" max="15372" width="14.77734375" style="145" customWidth="1"/>
    <col min="15373" max="15373" width="12.109375" style="145" customWidth="1"/>
    <col min="15374" max="15374" width="14.77734375" style="145" customWidth="1"/>
    <col min="15375" max="15375" width="11.21875" style="145" customWidth="1"/>
    <col min="15376" max="15377" width="8.88671875" style="145"/>
    <col min="15378" max="15379" width="1.44140625" style="145" customWidth="1"/>
    <col min="15380" max="15380" width="5" style="145" customWidth="1"/>
    <col min="15381" max="15389" width="1.44140625" style="145" customWidth="1"/>
    <col min="15390" max="15616" width="8.88671875" style="145"/>
    <col min="15617" max="15618" width="0" style="145" hidden="1" customWidth="1"/>
    <col min="15619" max="15619" width="25.44140625" style="145" customWidth="1"/>
    <col min="15620" max="15620" width="18.33203125" style="145" customWidth="1"/>
    <col min="15621" max="15621" width="4.109375" style="145" customWidth="1"/>
    <col min="15622" max="15622" width="9.44140625" style="145" customWidth="1"/>
    <col min="15623" max="15623" width="12.109375" style="145" customWidth="1"/>
    <col min="15624" max="15624" width="14.77734375" style="145" customWidth="1"/>
    <col min="15625" max="15625" width="12.109375" style="145" customWidth="1"/>
    <col min="15626" max="15626" width="14.77734375" style="145" customWidth="1"/>
    <col min="15627" max="15627" width="12.109375" style="145" customWidth="1"/>
    <col min="15628" max="15628" width="14.77734375" style="145" customWidth="1"/>
    <col min="15629" max="15629" width="12.109375" style="145" customWidth="1"/>
    <col min="15630" max="15630" width="14.77734375" style="145" customWidth="1"/>
    <col min="15631" max="15631" width="11.21875" style="145" customWidth="1"/>
    <col min="15632" max="15633" width="8.88671875" style="145"/>
    <col min="15634" max="15635" width="1.44140625" style="145" customWidth="1"/>
    <col min="15636" max="15636" width="5" style="145" customWidth="1"/>
    <col min="15637" max="15645" width="1.44140625" style="145" customWidth="1"/>
    <col min="15646" max="15872" width="8.88671875" style="145"/>
    <col min="15873" max="15874" width="0" style="145" hidden="1" customWidth="1"/>
    <col min="15875" max="15875" width="25.44140625" style="145" customWidth="1"/>
    <col min="15876" max="15876" width="18.33203125" style="145" customWidth="1"/>
    <col min="15877" max="15877" width="4.109375" style="145" customWidth="1"/>
    <col min="15878" max="15878" width="9.44140625" style="145" customWidth="1"/>
    <col min="15879" max="15879" width="12.109375" style="145" customWidth="1"/>
    <col min="15880" max="15880" width="14.77734375" style="145" customWidth="1"/>
    <col min="15881" max="15881" width="12.109375" style="145" customWidth="1"/>
    <col min="15882" max="15882" width="14.77734375" style="145" customWidth="1"/>
    <col min="15883" max="15883" width="12.109375" style="145" customWidth="1"/>
    <col min="15884" max="15884" width="14.77734375" style="145" customWidth="1"/>
    <col min="15885" max="15885" width="12.109375" style="145" customWidth="1"/>
    <col min="15886" max="15886" width="14.77734375" style="145" customWidth="1"/>
    <col min="15887" max="15887" width="11.21875" style="145" customWidth="1"/>
    <col min="15888" max="15889" width="8.88671875" style="145"/>
    <col min="15890" max="15891" width="1.44140625" style="145" customWidth="1"/>
    <col min="15892" max="15892" width="5" style="145" customWidth="1"/>
    <col min="15893" max="15901" width="1.44140625" style="145" customWidth="1"/>
    <col min="15902" max="16128" width="8.88671875" style="145"/>
    <col min="16129" max="16130" width="0" style="145" hidden="1" customWidth="1"/>
    <col min="16131" max="16131" width="25.44140625" style="145" customWidth="1"/>
    <col min="16132" max="16132" width="18.33203125" style="145" customWidth="1"/>
    <col min="16133" max="16133" width="4.109375" style="145" customWidth="1"/>
    <col min="16134" max="16134" width="9.44140625" style="145" customWidth="1"/>
    <col min="16135" max="16135" width="12.109375" style="145" customWidth="1"/>
    <col min="16136" max="16136" width="14.77734375" style="145" customWidth="1"/>
    <col min="16137" max="16137" width="12.109375" style="145" customWidth="1"/>
    <col min="16138" max="16138" width="14.77734375" style="145" customWidth="1"/>
    <col min="16139" max="16139" width="12.109375" style="145" customWidth="1"/>
    <col min="16140" max="16140" width="14.77734375" style="145" customWidth="1"/>
    <col min="16141" max="16141" width="12.109375" style="145" customWidth="1"/>
    <col min="16142" max="16142" width="14.77734375" style="145" customWidth="1"/>
    <col min="16143" max="16143" width="11.21875" style="145" customWidth="1"/>
    <col min="16144" max="16145" width="8.88671875" style="145"/>
    <col min="16146" max="16147" width="1.44140625" style="145" customWidth="1"/>
    <col min="16148" max="16148" width="5" style="145" customWidth="1"/>
    <col min="16149" max="16157" width="1.44140625" style="145" customWidth="1"/>
    <col min="16158" max="16384" width="8.88671875" style="145"/>
  </cols>
  <sheetData>
    <row r="1" spans="1:29" ht="30" customHeight="1" x14ac:dyDescent="0.15">
      <c r="A1" s="223" t="s">
        <v>623</v>
      </c>
      <c r="B1" s="223"/>
      <c r="C1" s="223"/>
      <c r="D1" s="223"/>
      <c r="E1" s="223"/>
      <c r="F1" s="223"/>
      <c r="G1" s="223"/>
      <c r="H1" s="223"/>
      <c r="I1" s="223"/>
      <c r="J1" s="226"/>
      <c r="K1" s="226"/>
      <c r="L1" s="226"/>
      <c r="M1" s="226"/>
      <c r="N1" s="226"/>
      <c r="O1" s="226"/>
    </row>
    <row r="2" spans="1:29" ht="30" customHeight="1" x14ac:dyDescent="0.15">
      <c r="A2" s="221" t="s">
        <v>745</v>
      </c>
      <c r="B2" s="221" t="s">
        <v>746</v>
      </c>
      <c r="C2" s="221" t="s">
        <v>626</v>
      </c>
      <c r="D2" s="221" t="s">
        <v>604</v>
      </c>
      <c r="E2" s="221" t="s">
        <v>605</v>
      </c>
      <c r="F2" s="221" t="s">
        <v>606</v>
      </c>
      <c r="G2" s="225" t="s">
        <v>607</v>
      </c>
      <c r="H2" s="221"/>
      <c r="I2" s="221" t="s">
        <v>608</v>
      </c>
      <c r="J2" s="221"/>
      <c r="K2" s="221" t="s">
        <v>609</v>
      </c>
      <c r="L2" s="221"/>
      <c r="M2" s="221" t="s">
        <v>610</v>
      </c>
      <c r="N2" s="221"/>
      <c r="O2" s="221" t="s">
        <v>611</v>
      </c>
    </row>
    <row r="3" spans="1:29" ht="30" customHeight="1" x14ac:dyDescent="0.15">
      <c r="A3" s="221"/>
      <c r="B3" s="221"/>
      <c r="C3" s="221"/>
      <c r="D3" s="221"/>
      <c r="E3" s="221"/>
      <c r="F3" s="221"/>
      <c r="G3" s="158" t="s">
        <v>612</v>
      </c>
      <c r="H3" s="146" t="s">
        <v>613</v>
      </c>
      <c r="I3" s="146" t="s">
        <v>612</v>
      </c>
      <c r="J3" s="146" t="s">
        <v>613</v>
      </c>
      <c r="K3" s="146" t="s">
        <v>612</v>
      </c>
      <c r="L3" s="146" t="s">
        <v>613</v>
      </c>
      <c r="M3" s="146" t="s">
        <v>612</v>
      </c>
      <c r="N3" s="146" t="s">
        <v>613</v>
      </c>
      <c r="O3" s="221"/>
    </row>
    <row r="4" spans="1:29" ht="30" customHeight="1" x14ac:dyDescent="0.15">
      <c r="A4" s="157"/>
      <c r="B4" s="157"/>
      <c r="C4" s="156" t="s">
        <v>747</v>
      </c>
      <c r="D4" s="157"/>
      <c r="E4" s="157"/>
      <c r="F4" s="157"/>
      <c r="G4" s="155"/>
      <c r="H4" s="157"/>
      <c r="I4" s="157"/>
      <c r="J4" s="157"/>
      <c r="K4" s="157"/>
      <c r="L4" s="157"/>
      <c r="M4" s="157"/>
      <c r="N4" s="157"/>
      <c r="O4" s="157"/>
    </row>
    <row r="5" spans="1:29" ht="30" customHeight="1" x14ac:dyDescent="0.15">
      <c r="A5" s="156" t="s">
        <v>675</v>
      </c>
      <c r="B5" s="156" t="s">
        <v>748</v>
      </c>
      <c r="C5" s="156" t="s">
        <v>749</v>
      </c>
      <c r="D5" s="156" t="s">
        <v>750</v>
      </c>
      <c r="E5" s="156" t="s">
        <v>730</v>
      </c>
      <c r="F5" s="157">
        <v>0.4</v>
      </c>
      <c r="G5" s="155"/>
      <c r="H5" s="159"/>
      <c r="I5" s="160"/>
      <c r="J5" s="159"/>
      <c r="K5" s="160"/>
      <c r="L5" s="159"/>
      <c r="M5" s="160"/>
      <c r="N5" s="159"/>
      <c r="O5" s="156" t="s">
        <v>652</v>
      </c>
      <c r="R5" s="145">
        <v>0</v>
      </c>
      <c r="S5" s="145">
        <v>0</v>
      </c>
      <c r="T5" s="145">
        <v>0</v>
      </c>
      <c r="AC5" s="145">
        <v>1</v>
      </c>
    </row>
    <row r="6" spans="1:29" ht="30" customHeight="1" x14ac:dyDescent="0.15">
      <c r="A6" s="156" t="s">
        <v>675</v>
      </c>
      <c r="B6" s="156" t="s">
        <v>751</v>
      </c>
      <c r="C6" s="156" t="s">
        <v>752</v>
      </c>
      <c r="D6" s="156" t="s">
        <v>753</v>
      </c>
      <c r="E6" s="156" t="s">
        <v>754</v>
      </c>
      <c r="F6" s="157">
        <v>0.52600000000000002</v>
      </c>
      <c r="G6" s="155"/>
      <c r="H6" s="159"/>
      <c r="I6" s="160"/>
      <c r="J6" s="159"/>
      <c r="K6" s="160"/>
      <c r="L6" s="159"/>
      <c r="M6" s="160"/>
      <c r="N6" s="159"/>
      <c r="O6" s="156" t="s">
        <v>652</v>
      </c>
      <c r="R6" s="145">
        <v>0</v>
      </c>
      <c r="S6" s="145">
        <v>0</v>
      </c>
      <c r="T6" s="145">
        <v>0</v>
      </c>
      <c r="AC6" s="145">
        <v>1</v>
      </c>
    </row>
    <row r="7" spans="1:29" ht="30" customHeight="1" x14ac:dyDescent="0.15">
      <c r="A7" s="156" t="s">
        <v>675</v>
      </c>
      <c r="B7" s="156" t="s">
        <v>755</v>
      </c>
      <c r="C7" s="156" t="s">
        <v>756</v>
      </c>
      <c r="D7" s="156" t="s">
        <v>757</v>
      </c>
      <c r="E7" s="156" t="s">
        <v>237</v>
      </c>
      <c r="F7" s="157">
        <v>0.184</v>
      </c>
      <c r="G7" s="155"/>
      <c r="H7" s="159"/>
      <c r="I7" s="160"/>
      <c r="J7" s="159"/>
      <c r="K7" s="160"/>
      <c r="L7" s="159"/>
      <c r="M7" s="160"/>
      <c r="N7" s="159"/>
      <c r="O7" s="156" t="s">
        <v>652</v>
      </c>
      <c r="R7" s="145">
        <v>0</v>
      </c>
      <c r="S7" s="145">
        <v>0</v>
      </c>
      <c r="T7" s="145">
        <v>0</v>
      </c>
      <c r="W7" s="145">
        <v>3</v>
      </c>
      <c r="AC7" s="145">
        <v>1</v>
      </c>
    </row>
    <row r="8" spans="1:29" ht="30" customHeight="1" x14ac:dyDescent="0.15">
      <c r="A8" s="156" t="s">
        <v>675</v>
      </c>
      <c r="B8" s="156" t="s">
        <v>758</v>
      </c>
      <c r="C8" s="156" t="s">
        <v>759</v>
      </c>
      <c r="D8" s="156" t="s">
        <v>760</v>
      </c>
      <c r="E8" s="156" t="s">
        <v>225</v>
      </c>
      <c r="F8" s="157">
        <v>1</v>
      </c>
      <c r="G8" s="155"/>
      <c r="H8" s="159"/>
      <c r="I8" s="160"/>
      <c r="J8" s="159"/>
      <c r="K8" s="160"/>
      <c r="L8" s="159"/>
      <c r="M8" s="160"/>
      <c r="N8" s="159"/>
      <c r="O8" s="156" t="s">
        <v>652</v>
      </c>
      <c r="P8" s="145">
        <v>8</v>
      </c>
      <c r="R8" s="145">
        <v>1</v>
      </c>
      <c r="S8" s="145">
        <v>0</v>
      </c>
      <c r="T8" s="145">
        <v>0.03</v>
      </c>
      <c r="AC8" s="145">
        <v>1</v>
      </c>
    </row>
    <row r="9" spans="1:29" ht="30" customHeight="1" x14ac:dyDescent="0.15">
      <c r="A9" s="157"/>
      <c r="B9" s="157"/>
      <c r="C9" s="157" t="s">
        <v>709</v>
      </c>
      <c r="D9" s="157"/>
      <c r="E9" s="157"/>
      <c r="F9" s="157"/>
      <c r="G9" s="155"/>
      <c r="H9" s="151"/>
      <c r="I9" s="157"/>
      <c r="J9" s="151"/>
      <c r="K9" s="157"/>
      <c r="L9" s="151"/>
      <c r="M9" s="157"/>
      <c r="N9" s="151"/>
      <c r="O9" s="157"/>
    </row>
    <row r="10" spans="1:29" ht="30" customHeight="1" x14ac:dyDescent="0.15">
      <c r="A10" s="157"/>
      <c r="B10" s="157"/>
      <c r="C10" s="157"/>
      <c r="D10" s="157"/>
      <c r="E10" s="157"/>
      <c r="F10" s="157"/>
      <c r="G10" s="155"/>
      <c r="H10" s="157"/>
      <c r="I10" s="157"/>
      <c r="J10" s="157"/>
      <c r="K10" s="157"/>
      <c r="L10" s="157"/>
      <c r="M10" s="157"/>
      <c r="N10" s="157"/>
      <c r="O10" s="157"/>
    </row>
    <row r="11" spans="1:29" ht="30" customHeight="1" x14ac:dyDescent="0.15">
      <c r="A11" s="157"/>
      <c r="B11" s="157"/>
      <c r="C11" s="156" t="s">
        <v>761</v>
      </c>
      <c r="D11" s="157"/>
      <c r="E11" s="157"/>
      <c r="F11" s="157"/>
      <c r="G11" s="155"/>
      <c r="H11" s="157"/>
      <c r="I11" s="157"/>
      <c r="J11" s="157"/>
      <c r="K11" s="157"/>
      <c r="L11" s="157"/>
      <c r="M11" s="157"/>
      <c r="N11" s="157"/>
      <c r="O11" s="157"/>
    </row>
    <row r="12" spans="1:29" ht="30" customHeight="1" x14ac:dyDescent="0.15">
      <c r="A12" s="156" t="s">
        <v>735</v>
      </c>
      <c r="B12" s="156" t="s">
        <v>762</v>
      </c>
      <c r="C12" s="156" t="s">
        <v>763</v>
      </c>
      <c r="D12" s="156" t="s">
        <v>764</v>
      </c>
      <c r="E12" s="156" t="s">
        <v>765</v>
      </c>
      <c r="F12" s="157">
        <v>3.2</v>
      </c>
      <c r="G12" s="155"/>
      <c r="H12" s="159"/>
      <c r="I12" s="160"/>
      <c r="J12" s="159"/>
      <c r="K12" s="160"/>
      <c r="L12" s="159"/>
      <c r="M12" s="160"/>
      <c r="N12" s="159"/>
      <c r="O12" s="156" t="s">
        <v>652</v>
      </c>
      <c r="R12" s="145">
        <v>0</v>
      </c>
      <c r="S12" s="145">
        <v>0</v>
      </c>
      <c r="T12" s="145">
        <v>0</v>
      </c>
      <c r="AC12" s="145">
        <v>1</v>
      </c>
    </row>
    <row r="13" spans="1:29" ht="30" customHeight="1" x14ac:dyDescent="0.15">
      <c r="A13" s="156" t="s">
        <v>735</v>
      </c>
      <c r="B13" s="156" t="s">
        <v>766</v>
      </c>
      <c r="C13" s="156" t="s">
        <v>767</v>
      </c>
      <c r="D13" s="156" t="s">
        <v>768</v>
      </c>
      <c r="E13" s="156" t="s">
        <v>730</v>
      </c>
      <c r="F13" s="157">
        <v>3.0000000000000001E-3</v>
      </c>
      <c r="G13" s="155"/>
      <c r="H13" s="159"/>
      <c r="I13" s="160"/>
      <c r="J13" s="159"/>
      <c r="K13" s="160"/>
      <c r="L13" s="159"/>
      <c r="M13" s="160"/>
      <c r="N13" s="159"/>
      <c r="O13" s="156" t="s">
        <v>652</v>
      </c>
      <c r="R13" s="145">
        <v>0</v>
      </c>
      <c r="S13" s="145">
        <v>0</v>
      </c>
      <c r="T13" s="145">
        <v>0</v>
      </c>
      <c r="AC13" s="145">
        <v>1</v>
      </c>
    </row>
    <row r="14" spans="1:29" ht="30" customHeight="1" x14ac:dyDescent="0.15">
      <c r="A14" s="157"/>
      <c r="B14" s="157"/>
      <c r="C14" s="157" t="s">
        <v>709</v>
      </c>
      <c r="D14" s="157"/>
      <c r="E14" s="157"/>
      <c r="F14" s="157"/>
      <c r="G14" s="155"/>
      <c r="H14" s="151"/>
      <c r="I14" s="157"/>
      <c r="J14" s="151"/>
      <c r="K14" s="157"/>
      <c r="L14" s="151"/>
      <c r="M14" s="157"/>
      <c r="N14" s="151"/>
      <c r="O14" s="157"/>
    </row>
    <row r="15" spans="1:29" ht="30" customHeight="1" x14ac:dyDescent="0.15">
      <c r="A15" s="157"/>
      <c r="B15" s="157"/>
      <c r="C15" s="157"/>
      <c r="D15" s="157"/>
      <c r="E15" s="157"/>
      <c r="F15" s="157"/>
      <c r="G15" s="155"/>
      <c r="H15" s="157"/>
      <c r="I15" s="157"/>
      <c r="J15" s="157"/>
      <c r="K15" s="157"/>
      <c r="L15" s="157"/>
      <c r="M15" s="157"/>
      <c r="N15" s="157"/>
      <c r="O15" s="157"/>
    </row>
    <row r="16" spans="1:29" ht="30" customHeight="1" x14ac:dyDescent="0.15">
      <c r="A16" s="157"/>
      <c r="B16" s="157"/>
      <c r="C16" s="156" t="s">
        <v>769</v>
      </c>
      <c r="D16" s="157"/>
      <c r="E16" s="157"/>
      <c r="F16" s="157"/>
      <c r="G16" s="155"/>
      <c r="H16" s="157"/>
      <c r="I16" s="157"/>
      <c r="J16" s="157"/>
      <c r="K16" s="157"/>
      <c r="L16" s="157"/>
      <c r="M16" s="157"/>
      <c r="N16" s="157"/>
      <c r="O16" s="157"/>
    </row>
    <row r="17" spans="1:29" ht="30" customHeight="1" x14ac:dyDescent="0.15">
      <c r="A17" s="156" t="s">
        <v>737</v>
      </c>
      <c r="B17" s="156" t="s">
        <v>762</v>
      </c>
      <c r="C17" s="156" t="s">
        <v>763</v>
      </c>
      <c r="D17" s="156" t="s">
        <v>764</v>
      </c>
      <c r="E17" s="156" t="s">
        <v>765</v>
      </c>
      <c r="F17" s="157">
        <v>3.8</v>
      </c>
      <c r="G17" s="155"/>
      <c r="H17" s="159"/>
      <c r="I17" s="160"/>
      <c r="J17" s="159"/>
      <c r="K17" s="160"/>
      <c r="L17" s="159"/>
      <c r="M17" s="160"/>
      <c r="N17" s="159"/>
      <c r="O17" s="156" t="s">
        <v>652</v>
      </c>
      <c r="R17" s="145">
        <v>0</v>
      </c>
      <c r="S17" s="145">
        <v>0</v>
      </c>
      <c r="T17" s="145">
        <v>0</v>
      </c>
      <c r="AC17" s="145">
        <v>1</v>
      </c>
    </row>
    <row r="18" spans="1:29" ht="30" customHeight="1" x14ac:dyDescent="0.15">
      <c r="A18" s="156" t="s">
        <v>737</v>
      </c>
      <c r="B18" s="156" t="s">
        <v>766</v>
      </c>
      <c r="C18" s="156" t="s">
        <v>767</v>
      </c>
      <c r="D18" s="156" t="s">
        <v>768</v>
      </c>
      <c r="E18" s="156" t="s">
        <v>730</v>
      </c>
      <c r="F18" s="157">
        <v>4.0000000000000001E-3</v>
      </c>
      <c r="G18" s="155"/>
      <c r="H18" s="159"/>
      <c r="I18" s="160"/>
      <c r="J18" s="159"/>
      <c r="K18" s="160"/>
      <c r="L18" s="159"/>
      <c r="M18" s="160"/>
      <c r="N18" s="159"/>
      <c r="O18" s="156" t="s">
        <v>652</v>
      </c>
      <c r="R18" s="145">
        <v>0</v>
      </c>
      <c r="S18" s="145">
        <v>0</v>
      </c>
      <c r="T18" s="145">
        <v>0</v>
      </c>
      <c r="AC18" s="145">
        <v>1</v>
      </c>
    </row>
    <row r="19" spans="1:29" ht="30" customHeight="1" x14ac:dyDescent="0.15">
      <c r="A19" s="157"/>
      <c r="B19" s="157"/>
      <c r="C19" s="157" t="s">
        <v>709</v>
      </c>
      <c r="D19" s="157"/>
      <c r="E19" s="157"/>
      <c r="F19" s="157"/>
      <c r="G19" s="155"/>
      <c r="H19" s="151"/>
      <c r="I19" s="157"/>
      <c r="J19" s="151"/>
      <c r="K19" s="157"/>
      <c r="L19" s="151"/>
      <c r="M19" s="157"/>
      <c r="N19" s="151"/>
      <c r="O19" s="157"/>
    </row>
    <row r="20" spans="1:29" ht="30" customHeight="1" x14ac:dyDescent="0.15">
      <c r="A20" s="157"/>
      <c r="B20" s="157"/>
      <c r="C20" s="157"/>
      <c r="D20" s="157"/>
      <c r="E20" s="157"/>
      <c r="F20" s="157"/>
      <c r="G20" s="155"/>
      <c r="H20" s="157"/>
      <c r="I20" s="157"/>
      <c r="J20" s="157"/>
      <c r="K20" s="157"/>
      <c r="L20" s="157"/>
      <c r="M20" s="157"/>
      <c r="N20" s="157"/>
      <c r="O20" s="157"/>
    </row>
    <row r="21" spans="1:29" ht="30" customHeight="1" x14ac:dyDescent="0.15">
      <c r="A21" s="157"/>
      <c r="B21" s="157"/>
      <c r="C21" s="156" t="s">
        <v>770</v>
      </c>
      <c r="D21" s="157"/>
      <c r="E21" s="157"/>
      <c r="F21" s="157"/>
      <c r="G21" s="155"/>
      <c r="H21" s="157"/>
      <c r="I21" s="157"/>
      <c r="J21" s="157"/>
      <c r="K21" s="157"/>
      <c r="L21" s="157"/>
      <c r="M21" s="157"/>
      <c r="N21" s="157"/>
      <c r="O21" s="157"/>
    </row>
    <row r="22" spans="1:29" ht="30" customHeight="1" x14ac:dyDescent="0.15">
      <c r="A22" s="156" t="s">
        <v>738</v>
      </c>
      <c r="B22" s="156" t="s">
        <v>762</v>
      </c>
      <c r="C22" s="156" t="s">
        <v>763</v>
      </c>
      <c r="D22" s="156" t="s">
        <v>764</v>
      </c>
      <c r="E22" s="156" t="s">
        <v>765</v>
      </c>
      <c r="F22" s="157">
        <v>6.2</v>
      </c>
      <c r="G22" s="155"/>
      <c r="H22" s="159"/>
      <c r="I22" s="160"/>
      <c r="J22" s="159"/>
      <c r="K22" s="160"/>
      <c r="L22" s="159"/>
      <c r="M22" s="160"/>
      <c r="N22" s="159"/>
      <c r="O22" s="156" t="s">
        <v>652</v>
      </c>
      <c r="R22" s="145">
        <v>0</v>
      </c>
      <c r="S22" s="145">
        <v>0</v>
      </c>
      <c r="T22" s="145">
        <v>0</v>
      </c>
      <c r="AC22" s="145">
        <v>1</v>
      </c>
    </row>
    <row r="23" spans="1:29" ht="30" customHeight="1" x14ac:dyDescent="0.15">
      <c r="A23" s="156" t="s">
        <v>738</v>
      </c>
      <c r="B23" s="156" t="s">
        <v>766</v>
      </c>
      <c r="C23" s="156" t="s">
        <v>767</v>
      </c>
      <c r="D23" s="156" t="s">
        <v>768</v>
      </c>
      <c r="E23" s="156" t="s">
        <v>730</v>
      </c>
      <c r="F23" s="157">
        <v>6.0000000000000001E-3</v>
      </c>
      <c r="G23" s="155"/>
      <c r="H23" s="159"/>
      <c r="I23" s="160"/>
      <c r="J23" s="159"/>
      <c r="K23" s="160"/>
      <c r="L23" s="159"/>
      <c r="M23" s="160"/>
      <c r="N23" s="159"/>
      <c r="O23" s="156" t="s">
        <v>652</v>
      </c>
      <c r="R23" s="145">
        <v>0</v>
      </c>
      <c r="S23" s="145">
        <v>0</v>
      </c>
      <c r="T23" s="145">
        <v>0</v>
      </c>
      <c r="AC23" s="145">
        <v>1</v>
      </c>
    </row>
    <row r="24" spans="1:29" ht="30" customHeight="1" x14ac:dyDescent="0.15">
      <c r="A24" s="157"/>
      <c r="B24" s="157"/>
      <c r="C24" s="157" t="s">
        <v>709</v>
      </c>
      <c r="D24" s="157"/>
      <c r="E24" s="157"/>
      <c r="F24" s="157"/>
      <c r="G24" s="155"/>
      <c r="H24" s="151"/>
      <c r="I24" s="157"/>
      <c r="J24" s="151"/>
      <c r="K24" s="157"/>
      <c r="L24" s="151"/>
      <c r="M24" s="157"/>
      <c r="N24" s="151"/>
      <c r="O24" s="157"/>
    </row>
    <row r="25" spans="1:29" ht="30" customHeight="1" x14ac:dyDescent="0.15">
      <c r="A25" s="157"/>
      <c r="B25" s="157"/>
      <c r="C25" s="157"/>
      <c r="D25" s="157"/>
      <c r="E25" s="157"/>
      <c r="F25" s="157"/>
      <c r="G25" s="155"/>
      <c r="H25" s="157"/>
      <c r="I25" s="157"/>
      <c r="J25" s="157"/>
      <c r="K25" s="157"/>
      <c r="L25" s="157"/>
      <c r="M25" s="157"/>
      <c r="N25" s="157"/>
      <c r="O25" s="157"/>
    </row>
    <row r="26" spans="1:29" ht="30" customHeight="1" x14ac:dyDescent="0.15">
      <c r="A26" s="157"/>
      <c r="B26" s="157"/>
      <c r="C26" s="156" t="s">
        <v>771</v>
      </c>
      <c r="D26" s="157"/>
      <c r="E26" s="157"/>
      <c r="F26" s="157"/>
      <c r="G26" s="155"/>
      <c r="H26" s="157"/>
      <c r="I26" s="157"/>
      <c r="J26" s="157"/>
      <c r="K26" s="157"/>
      <c r="L26" s="157"/>
      <c r="M26" s="157"/>
      <c r="N26" s="157"/>
      <c r="O26" s="157"/>
    </row>
    <row r="27" spans="1:29" ht="30" customHeight="1" x14ac:dyDescent="0.15">
      <c r="A27" s="156" t="s">
        <v>688</v>
      </c>
      <c r="B27" s="156" t="s">
        <v>772</v>
      </c>
      <c r="C27" s="156" t="s">
        <v>773</v>
      </c>
      <c r="D27" s="156" t="s">
        <v>629</v>
      </c>
      <c r="E27" s="156" t="s">
        <v>169</v>
      </c>
      <c r="F27" s="157">
        <v>1</v>
      </c>
      <c r="G27" s="155"/>
      <c r="H27" s="159"/>
      <c r="I27" s="160"/>
      <c r="J27" s="159"/>
      <c r="K27" s="160"/>
      <c r="L27" s="159"/>
      <c r="M27" s="160"/>
      <c r="N27" s="159"/>
      <c r="O27" s="156" t="s">
        <v>652</v>
      </c>
      <c r="R27" s="145">
        <v>0</v>
      </c>
      <c r="S27" s="145">
        <v>0</v>
      </c>
      <c r="T27" s="145">
        <v>0</v>
      </c>
      <c r="AC27" s="145">
        <v>1</v>
      </c>
    </row>
    <row r="28" spans="1:29" ht="30" customHeight="1" x14ac:dyDescent="0.15">
      <c r="A28" s="156" t="s">
        <v>688</v>
      </c>
      <c r="B28" s="156" t="s">
        <v>774</v>
      </c>
      <c r="C28" s="156" t="s">
        <v>775</v>
      </c>
      <c r="D28" s="156" t="s">
        <v>776</v>
      </c>
      <c r="E28" s="156" t="s">
        <v>169</v>
      </c>
      <c r="F28" s="157">
        <v>1</v>
      </c>
      <c r="G28" s="155"/>
      <c r="H28" s="159"/>
      <c r="I28" s="160"/>
      <c r="J28" s="159"/>
      <c r="K28" s="160"/>
      <c r="L28" s="159"/>
      <c r="M28" s="160"/>
      <c r="N28" s="159"/>
      <c r="O28" s="156" t="s">
        <v>652</v>
      </c>
      <c r="R28" s="145">
        <v>0</v>
      </c>
      <c r="S28" s="145">
        <v>0</v>
      </c>
      <c r="T28" s="145">
        <v>0</v>
      </c>
      <c r="AC28" s="145">
        <v>1</v>
      </c>
    </row>
    <row r="29" spans="1:29" ht="30" customHeight="1" x14ac:dyDescent="0.15">
      <c r="A29" s="156" t="s">
        <v>688</v>
      </c>
      <c r="B29" s="156" t="s">
        <v>388</v>
      </c>
      <c r="C29" s="156" t="s">
        <v>181</v>
      </c>
      <c r="D29" s="156" t="s">
        <v>777</v>
      </c>
      <c r="E29" s="156" t="s">
        <v>169</v>
      </c>
      <c r="F29" s="157">
        <v>1</v>
      </c>
      <c r="G29" s="155"/>
      <c r="H29" s="159"/>
      <c r="I29" s="160"/>
      <c r="J29" s="159"/>
      <c r="K29" s="160"/>
      <c r="L29" s="159"/>
      <c r="M29" s="160"/>
      <c r="N29" s="159"/>
      <c r="O29" s="156" t="s">
        <v>652</v>
      </c>
      <c r="R29" s="145">
        <v>0</v>
      </c>
      <c r="S29" s="145">
        <v>0</v>
      </c>
      <c r="T29" s="145">
        <v>0</v>
      </c>
      <c r="AC29" s="145">
        <v>1</v>
      </c>
    </row>
    <row r="30" spans="1:29" ht="30" customHeight="1" x14ac:dyDescent="0.15">
      <c r="A30" s="157"/>
      <c r="B30" s="157"/>
      <c r="C30" s="157" t="s">
        <v>709</v>
      </c>
      <c r="D30" s="157"/>
      <c r="E30" s="157"/>
      <c r="F30" s="157"/>
      <c r="G30" s="155"/>
      <c r="H30" s="151"/>
      <c r="I30" s="157"/>
      <c r="J30" s="151"/>
      <c r="K30" s="157"/>
      <c r="L30" s="151"/>
      <c r="M30" s="157"/>
      <c r="N30" s="151"/>
      <c r="O30" s="157"/>
    </row>
    <row r="31" spans="1:29" ht="30" customHeight="1" x14ac:dyDescent="0.15">
      <c r="A31" s="157"/>
      <c r="B31" s="157"/>
      <c r="C31" s="157"/>
      <c r="D31" s="157"/>
      <c r="E31" s="157"/>
      <c r="F31" s="157"/>
      <c r="G31" s="155"/>
      <c r="H31" s="157"/>
      <c r="I31" s="157"/>
      <c r="J31" s="157"/>
      <c r="K31" s="157"/>
      <c r="L31" s="157"/>
      <c r="M31" s="157"/>
      <c r="N31" s="157"/>
      <c r="O31" s="157"/>
    </row>
    <row r="32" spans="1:29" ht="30" customHeight="1" x14ac:dyDescent="0.15">
      <c r="A32" s="157"/>
      <c r="B32" s="157"/>
      <c r="C32" s="156" t="s">
        <v>778</v>
      </c>
      <c r="D32" s="157"/>
      <c r="E32" s="157"/>
      <c r="F32" s="157"/>
      <c r="G32" s="155"/>
      <c r="H32" s="157"/>
      <c r="I32" s="157"/>
      <c r="J32" s="157"/>
      <c r="K32" s="157"/>
      <c r="L32" s="157"/>
      <c r="M32" s="157"/>
      <c r="N32" s="157"/>
      <c r="O32" s="157"/>
    </row>
    <row r="33" spans="1:29" ht="30" customHeight="1" x14ac:dyDescent="0.15">
      <c r="A33" s="156" t="s">
        <v>690</v>
      </c>
      <c r="B33" s="156" t="s">
        <v>779</v>
      </c>
      <c r="C33" s="156" t="s">
        <v>773</v>
      </c>
      <c r="D33" s="156" t="s">
        <v>631</v>
      </c>
      <c r="E33" s="156" t="s">
        <v>169</v>
      </c>
      <c r="F33" s="157">
        <v>1</v>
      </c>
      <c r="G33" s="155"/>
      <c r="H33" s="159"/>
      <c r="I33" s="160"/>
      <c r="J33" s="159"/>
      <c r="K33" s="160"/>
      <c r="L33" s="159"/>
      <c r="M33" s="160"/>
      <c r="N33" s="159"/>
      <c r="O33" s="156" t="s">
        <v>652</v>
      </c>
      <c r="R33" s="145">
        <v>0</v>
      </c>
      <c r="S33" s="145">
        <v>0</v>
      </c>
      <c r="T33" s="145">
        <v>0</v>
      </c>
      <c r="AC33" s="145">
        <v>1</v>
      </c>
    </row>
    <row r="34" spans="1:29" ht="30" customHeight="1" x14ac:dyDescent="0.15">
      <c r="A34" s="156" t="s">
        <v>690</v>
      </c>
      <c r="B34" s="156" t="s">
        <v>774</v>
      </c>
      <c r="C34" s="156" t="s">
        <v>775</v>
      </c>
      <c r="D34" s="156" t="s">
        <v>776</v>
      </c>
      <c r="E34" s="156" t="s">
        <v>169</v>
      </c>
      <c r="F34" s="157">
        <v>1</v>
      </c>
      <c r="G34" s="155"/>
      <c r="H34" s="159"/>
      <c r="I34" s="160"/>
      <c r="J34" s="159"/>
      <c r="K34" s="160"/>
      <c r="L34" s="159"/>
      <c r="M34" s="160"/>
      <c r="N34" s="159"/>
      <c r="O34" s="156" t="s">
        <v>652</v>
      </c>
      <c r="R34" s="145">
        <v>0</v>
      </c>
      <c r="S34" s="145">
        <v>0</v>
      </c>
      <c r="T34" s="145">
        <v>0</v>
      </c>
      <c r="AC34" s="145">
        <v>1</v>
      </c>
    </row>
    <row r="35" spans="1:29" ht="30" customHeight="1" x14ac:dyDescent="0.15">
      <c r="A35" s="156" t="s">
        <v>690</v>
      </c>
      <c r="B35" s="156" t="s">
        <v>388</v>
      </c>
      <c r="C35" s="156" t="s">
        <v>181</v>
      </c>
      <c r="D35" s="156" t="s">
        <v>777</v>
      </c>
      <c r="E35" s="156" t="s">
        <v>169</v>
      </c>
      <c r="F35" s="157">
        <v>1</v>
      </c>
      <c r="G35" s="155"/>
      <c r="H35" s="159"/>
      <c r="I35" s="160"/>
      <c r="J35" s="159"/>
      <c r="K35" s="160"/>
      <c r="L35" s="159"/>
      <c r="M35" s="160"/>
      <c r="N35" s="159"/>
      <c r="O35" s="156" t="s">
        <v>652</v>
      </c>
      <c r="R35" s="145">
        <v>0</v>
      </c>
      <c r="S35" s="145">
        <v>0</v>
      </c>
      <c r="T35" s="145">
        <v>0</v>
      </c>
      <c r="AC35" s="145">
        <v>1</v>
      </c>
    </row>
    <row r="36" spans="1:29" ht="30" customHeight="1" x14ac:dyDescent="0.15">
      <c r="A36" s="157"/>
      <c r="B36" s="157"/>
      <c r="C36" s="157" t="s">
        <v>709</v>
      </c>
      <c r="D36" s="157"/>
      <c r="E36" s="157"/>
      <c r="F36" s="157"/>
      <c r="G36" s="155"/>
      <c r="H36" s="151"/>
      <c r="I36" s="157"/>
      <c r="J36" s="151"/>
      <c r="K36" s="157"/>
      <c r="L36" s="151"/>
      <c r="M36" s="157"/>
      <c r="N36" s="151"/>
      <c r="O36" s="157"/>
    </row>
    <row r="37" spans="1:29" ht="30" customHeight="1" x14ac:dyDescent="0.15">
      <c r="A37" s="157"/>
      <c r="B37" s="157"/>
      <c r="C37" s="157"/>
      <c r="D37" s="157"/>
      <c r="E37" s="157"/>
      <c r="F37" s="157"/>
      <c r="G37" s="155"/>
      <c r="H37" s="157"/>
      <c r="I37" s="157"/>
      <c r="J37" s="157"/>
      <c r="K37" s="157"/>
      <c r="L37" s="157"/>
      <c r="M37" s="157"/>
      <c r="N37" s="157"/>
      <c r="O37" s="157"/>
    </row>
    <row r="38" spans="1:29" ht="30" customHeight="1" x14ac:dyDescent="0.15">
      <c r="A38" s="157"/>
      <c r="B38" s="157"/>
      <c r="C38" s="156" t="s">
        <v>780</v>
      </c>
      <c r="D38" s="157"/>
      <c r="E38" s="157"/>
      <c r="F38" s="157"/>
      <c r="G38" s="155"/>
      <c r="H38" s="157"/>
      <c r="I38" s="157"/>
      <c r="J38" s="157"/>
      <c r="K38" s="157"/>
      <c r="L38" s="157"/>
      <c r="M38" s="157"/>
      <c r="N38" s="157"/>
      <c r="O38" s="157"/>
    </row>
    <row r="39" spans="1:29" ht="30" customHeight="1" x14ac:dyDescent="0.15">
      <c r="A39" s="156" t="s">
        <v>691</v>
      </c>
      <c r="B39" s="156" t="s">
        <v>781</v>
      </c>
      <c r="C39" s="156" t="s">
        <v>773</v>
      </c>
      <c r="D39" s="156" t="s">
        <v>633</v>
      </c>
      <c r="E39" s="156" t="s">
        <v>169</v>
      </c>
      <c r="F39" s="157">
        <v>1</v>
      </c>
      <c r="G39" s="155"/>
      <c r="H39" s="159"/>
      <c r="I39" s="160"/>
      <c r="J39" s="159"/>
      <c r="K39" s="160"/>
      <c r="L39" s="159"/>
      <c r="M39" s="160"/>
      <c r="N39" s="159"/>
      <c r="O39" s="156" t="s">
        <v>652</v>
      </c>
      <c r="R39" s="145">
        <v>0</v>
      </c>
      <c r="S39" s="145">
        <v>0</v>
      </c>
      <c r="T39" s="145">
        <v>0</v>
      </c>
      <c r="AC39" s="145">
        <v>1</v>
      </c>
    </row>
    <row r="40" spans="1:29" ht="30" customHeight="1" x14ac:dyDescent="0.15">
      <c r="A40" s="156" t="s">
        <v>691</v>
      </c>
      <c r="B40" s="156" t="s">
        <v>774</v>
      </c>
      <c r="C40" s="156" t="s">
        <v>775</v>
      </c>
      <c r="D40" s="156" t="s">
        <v>776</v>
      </c>
      <c r="E40" s="156" t="s">
        <v>169</v>
      </c>
      <c r="F40" s="157">
        <v>1</v>
      </c>
      <c r="G40" s="155"/>
      <c r="H40" s="159"/>
      <c r="I40" s="160"/>
      <c r="J40" s="159"/>
      <c r="K40" s="160"/>
      <c r="L40" s="159"/>
      <c r="M40" s="160"/>
      <c r="N40" s="159"/>
      <c r="O40" s="156" t="s">
        <v>652</v>
      </c>
      <c r="R40" s="145">
        <v>0</v>
      </c>
      <c r="S40" s="145">
        <v>0</v>
      </c>
      <c r="T40" s="145">
        <v>0</v>
      </c>
      <c r="AC40" s="145">
        <v>1</v>
      </c>
    </row>
    <row r="41" spans="1:29" ht="30" customHeight="1" x14ac:dyDescent="0.15">
      <c r="A41" s="156" t="s">
        <v>691</v>
      </c>
      <c r="B41" s="156" t="s">
        <v>388</v>
      </c>
      <c r="C41" s="156" t="s">
        <v>181</v>
      </c>
      <c r="D41" s="156" t="s">
        <v>777</v>
      </c>
      <c r="E41" s="156" t="s">
        <v>169</v>
      </c>
      <c r="F41" s="157">
        <v>1</v>
      </c>
      <c r="G41" s="155"/>
      <c r="H41" s="159"/>
      <c r="I41" s="160"/>
      <c r="J41" s="159"/>
      <c r="K41" s="160"/>
      <c r="L41" s="159"/>
      <c r="M41" s="160"/>
      <c r="N41" s="159"/>
      <c r="O41" s="156" t="s">
        <v>652</v>
      </c>
      <c r="R41" s="145">
        <v>0</v>
      </c>
      <c r="S41" s="145">
        <v>0</v>
      </c>
      <c r="T41" s="145">
        <v>0</v>
      </c>
      <c r="AC41" s="145">
        <v>1</v>
      </c>
    </row>
    <row r="42" spans="1:29" ht="30" customHeight="1" x14ac:dyDescent="0.15">
      <c r="A42" s="157"/>
      <c r="B42" s="157"/>
      <c r="C42" s="157" t="s">
        <v>709</v>
      </c>
      <c r="D42" s="157"/>
      <c r="E42" s="157"/>
      <c r="F42" s="157"/>
      <c r="G42" s="155"/>
      <c r="H42" s="151"/>
      <c r="I42" s="157"/>
      <c r="J42" s="151"/>
      <c r="K42" s="157"/>
      <c r="L42" s="151"/>
      <c r="M42" s="157"/>
      <c r="N42" s="151"/>
      <c r="O42" s="157"/>
    </row>
    <row r="43" spans="1:29" ht="30" customHeight="1" x14ac:dyDescent="0.15">
      <c r="A43" s="157"/>
      <c r="B43" s="157"/>
      <c r="C43" s="157"/>
      <c r="D43" s="157"/>
      <c r="E43" s="157"/>
      <c r="F43" s="157"/>
      <c r="G43" s="155"/>
      <c r="H43" s="157"/>
      <c r="I43" s="157"/>
      <c r="J43" s="157"/>
      <c r="K43" s="157"/>
      <c r="L43" s="157"/>
      <c r="M43" s="157"/>
      <c r="N43" s="157"/>
      <c r="O43" s="157"/>
    </row>
    <row r="44" spans="1:29" ht="30" customHeight="1" x14ac:dyDescent="0.15">
      <c r="A44" s="157"/>
      <c r="B44" s="157"/>
      <c r="C44" s="156" t="s">
        <v>782</v>
      </c>
      <c r="D44" s="157"/>
      <c r="E44" s="157"/>
      <c r="F44" s="157"/>
      <c r="G44" s="155"/>
      <c r="H44" s="157"/>
      <c r="I44" s="157"/>
      <c r="J44" s="157"/>
      <c r="K44" s="157"/>
      <c r="L44" s="157"/>
      <c r="M44" s="157"/>
      <c r="N44" s="157"/>
      <c r="O44" s="157"/>
    </row>
    <row r="45" spans="1:29" ht="30" customHeight="1" x14ac:dyDescent="0.15">
      <c r="A45" s="156" t="s">
        <v>692</v>
      </c>
      <c r="B45" s="156" t="s">
        <v>783</v>
      </c>
      <c r="C45" s="156" t="s">
        <v>773</v>
      </c>
      <c r="D45" s="156" t="s">
        <v>635</v>
      </c>
      <c r="E45" s="156" t="s">
        <v>169</v>
      </c>
      <c r="F45" s="157">
        <v>1</v>
      </c>
      <c r="G45" s="155"/>
      <c r="H45" s="159"/>
      <c r="I45" s="160"/>
      <c r="J45" s="159"/>
      <c r="K45" s="160"/>
      <c r="L45" s="159"/>
      <c r="M45" s="160"/>
      <c r="N45" s="159"/>
      <c r="O45" s="156" t="s">
        <v>652</v>
      </c>
      <c r="R45" s="145">
        <v>0</v>
      </c>
      <c r="S45" s="145">
        <v>0</v>
      </c>
      <c r="T45" s="145">
        <v>0</v>
      </c>
      <c r="AC45" s="145">
        <v>1</v>
      </c>
    </row>
    <row r="46" spans="1:29" ht="30" customHeight="1" x14ac:dyDescent="0.15">
      <c r="A46" s="156" t="s">
        <v>692</v>
      </c>
      <c r="B46" s="156" t="s">
        <v>774</v>
      </c>
      <c r="C46" s="156" t="s">
        <v>775</v>
      </c>
      <c r="D46" s="156" t="s">
        <v>776</v>
      </c>
      <c r="E46" s="156" t="s">
        <v>169</v>
      </c>
      <c r="F46" s="157">
        <v>1</v>
      </c>
      <c r="G46" s="155"/>
      <c r="H46" s="159"/>
      <c r="I46" s="160"/>
      <c r="J46" s="159"/>
      <c r="K46" s="160"/>
      <c r="L46" s="159"/>
      <c r="M46" s="160"/>
      <c r="N46" s="159"/>
      <c r="O46" s="156" t="s">
        <v>652</v>
      </c>
      <c r="R46" s="145">
        <v>0</v>
      </c>
      <c r="S46" s="145">
        <v>0</v>
      </c>
      <c r="T46" s="145">
        <v>0</v>
      </c>
      <c r="AC46" s="145">
        <v>1</v>
      </c>
    </row>
    <row r="47" spans="1:29" ht="30" customHeight="1" x14ac:dyDescent="0.15">
      <c r="A47" s="156" t="s">
        <v>692</v>
      </c>
      <c r="B47" s="156" t="s">
        <v>388</v>
      </c>
      <c r="C47" s="156" t="s">
        <v>181</v>
      </c>
      <c r="D47" s="156" t="s">
        <v>777</v>
      </c>
      <c r="E47" s="156" t="s">
        <v>169</v>
      </c>
      <c r="F47" s="157">
        <v>1</v>
      </c>
      <c r="G47" s="155"/>
      <c r="H47" s="159"/>
      <c r="I47" s="160"/>
      <c r="J47" s="159"/>
      <c r="K47" s="160"/>
      <c r="L47" s="159"/>
      <c r="M47" s="160"/>
      <c r="N47" s="159"/>
      <c r="O47" s="156" t="s">
        <v>652</v>
      </c>
      <c r="R47" s="145">
        <v>0</v>
      </c>
      <c r="S47" s="145">
        <v>0</v>
      </c>
      <c r="T47" s="145">
        <v>0</v>
      </c>
      <c r="AC47" s="145">
        <v>1</v>
      </c>
    </row>
    <row r="48" spans="1:29" ht="30" customHeight="1" x14ac:dyDescent="0.15">
      <c r="A48" s="157"/>
      <c r="B48" s="157"/>
      <c r="C48" s="157" t="s">
        <v>709</v>
      </c>
      <c r="D48" s="157"/>
      <c r="E48" s="157"/>
      <c r="F48" s="157"/>
      <c r="G48" s="155"/>
      <c r="H48" s="151"/>
      <c r="I48" s="157"/>
      <c r="J48" s="151"/>
      <c r="K48" s="157"/>
      <c r="L48" s="151"/>
      <c r="M48" s="157"/>
      <c r="N48" s="151"/>
      <c r="O48" s="157"/>
    </row>
    <row r="49" spans="1:29" ht="30" customHeight="1" x14ac:dyDescent="0.15">
      <c r="A49" s="157"/>
      <c r="B49" s="157"/>
      <c r="C49" s="157"/>
      <c r="D49" s="157"/>
      <c r="E49" s="157"/>
      <c r="F49" s="157"/>
      <c r="G49" s="155"/>
      <c r="H49" s="157"/>
      <c r="I49" s="157"/>
      <c r="J49" s="157"/>
      <c r="K49" s="157"/>
      <c r="L49" s="157"/>
      <c r="M49" s="157"/>
      <c r="N49" s="157"/>
      <c r="O49" s="157"/>
    </row>
    <row r="50" spans="1:29" ht="30" customHeight="1" x14ac:dyDescent="0.15">
      <c r="A50" s="157"/>
      <c r="B50" s="157"/>
      <c r="C50" s="156" t="s">
        <v>784</v>
      </c>
      <c r="D50" s="157"/>
      <c r="E50" s="157"/>
      <c r="F50" s="157"/>
      <c r="G50" s="155"/>
      <c r="H50" s="157"/>
      <c r="I50" s="157"/>
      <c r="J50" s="157"/>
      <c r="K50" s="157"/>
      <c r="L50" s="157"/>
      <c r="M50" s="157"/>
      <c r="N50" s="157"/>
      <c r="O50" s="157"/>
    </row>
    <row r="51" spans="1:29" ht="30" customHeight="1" x14ac:dyDescent="0.15">
      <c r="A51" s="156" t="s">
        <v>693</v>
      </c>
      <c r="B51" s="156" t="s">
        <v>785</v>
      </c>
      <c r="C51" s="156" t="s">
        <v>773</v>
      </c>
      <c r="D51" s="156" t="s">
        <v>638</v>
      </c>
      <c r="E51" s="156" t="s">
        <v>169</v>
      </c>
      <c r="F51" s="157">
        <v>1</v>
      </c>
      <c r="G51" s="155"/>
      <c r="H51" s="159"/>
      <c r="I51" s="160"/>
      <c r="J51" s="159"/>
      <c r="K51" s="160"/>
      <c r="L51" s="159"/>
      <c r="M51" s="160"/>
      <c r="N51" s="159"/>
      <c r="O51" s="156" t="s">
        <v>652</v>
      </c>
      <c r="R51" s="145">
        <v>0</v>
      </c>
      <c r="S51" s="145">
        <v>0</v>
      </c>
      <c r="T51" s="145">
        <v>0</v>
      </c>
      <c r="AC51" s="145">
        <v>1</v>
      </c>
    </row>
    <row r="52" spans="1:29" ht="30" customHeight="1" x14ac:dyDescent="0.15">
      <c r="A52" s="156" t="s">
        <v>693</v>
      </c>
      <c r="B52" s="156" t="s">
        <v>786</v>
      </c>
      <c r="C52" s="156" t="s">
        <v>775</v>
      </c>
      <c r="D52" s="156" t="s">
        <v>787</v>
      </c>
      <c r="E52" s="156" t="s">
        <v>169</v>
      </c>
      <c r="F52" s="157">
        <v>1</v>
      </c>
      <c r="G52" s="155"/>
      <c r="H52" s="159"/>
      <c r="I52" s="160"/>
      <c r="J52" s="159"/>
      <c r="K52" s="160"/>
      <c r="L52" s="159"/>
      <c r="M52" s="160"/>
      <c r="N52" s="159"/>
      <c r="O52" s="156" t="s">
        <v>652</v>
      </c>
      <c r="R52" s="145">
        <v>0</v>
      </c>
      <c r="S52" s="145">
        <v>0</v>
      </c>
      <c r="T52" s="145">
        <v>0</v>
      </c>
      <c r="AC52" s="145">
        <v>1</v>
      </c>
    </row>
    <row r="53" spans="1:29" ht="30" customHeight="1" x14ac:dyDescent="0.15">
      <c r="A53" s="156" t="s">
        <v>693</v>
      </c>
      <c r="B53" s="156" t="s">
        <v>788</v>
      </c>
      <c r="C53" s="156" t="s">
        <v>181</v>
      </c>
      <c r="D53" s="156" t="s">
        <v>789</v>
      </c>
      <c r="E53" s="156" t="s">
        <v>169</v>
      </c>
      <c r="F53" s="157">
        <v>1</v>
      </c>
      <c r="G53" s="155"/>
      <c r="H53" s="159"/>
      <c r="I53" s="160"/>
      <c r="J53" s="159"/>
      <c r="K53" s="160"/>
      <c r="L53" s="159"/>
      <c r="M53" s="160"/>
      <c r="N53" s="159"/>
      <c r="O53" s="156" t="s">
        <v>652</v>
      </c>
      <c r="R53" s="145">
        <v>0</v>
      </c>
      <c r="S53" s="145">
        <v>0</v>
      </c>
      <c r="T53" s="145">
        <v>0</v>
      </c>
      <c r="AC53" s="145">
        <v>1</v>
      </c>
    </row>
    <row r="54" spans="1:29" ht="30" customHeight="1" x14ac:dyDescent="0.15">
      <c r="A54" s="157"/>
      <c r="B54" s="157"/>
      <c r="C54" s="157" t="s">
        <v>709</v>
      </c>
      <c r="D54" s="157"/>
      <c r="E54" s="157"/>
      <c r="F54" s="157"/>
      <c r="G54" s="155"/>
      <c r="H54" s="151"/>
      <c r="I54" s="157"/>
      <c r="J54" s="151"/>
      <c r="K54" s="157"/>
      <c r="L54" s="151"/>
      <c r="M54" s="157"/>
      <c r="N54" s="151"/>
      <c r="O54" s="157"/>
    </row>
    <row r="55" spans="1:29" ht="30" customHeight="1" x14ac:dyDescent="0.15">
      <c r="A55" s="157"/>
      <c r="B55" s="157"/>
      <c r="C55" s="157"/>
      <c r="D55" s="157"/>
      <c r="E55" s="157"/>
      <c r="F55" s="157"/>
      <c r="G55" s="155"/>
      <c r="H55" s="157"/>
      <c r="I55" s="157"/>
      <c r="J55" s="157"/>
      <c r="K55" s="157"/>
      <c r="L55" s="157"/>
      <c r="M55" s="157"/>
      <c r="N55" s="157"/>
      <c r="O55" s="157"/>
    </row>
    <row r="56" spans="1:29" ht="30" customHeight="1" x14ac:dyDescent="0.15">
      <c r="A56" s="157"/>
      <c r="B56" s="157"/>
      <c r="C56" s="156" t="s">
        <v>790</v>
      </c>
      <c r="D56" s="157"/>
      <c r="E56" s="157"/>
      <c r="F56" s="157"/>
      <c r="G56" s="155"/>
      <c r="H56" s="157"/>
      <c r="I56" s="157"/>
      <c r="J56" s="157"/>
      <c r="K56" s="157"/>
      <c r="L56" s="157"/>
      <c r="M56" s="157"/>
      <c r="N56" s="157"/>
      <c r="O56" s="157"/>
    </row>
    <row r="57" spans="1:29" ht="30" customHeight="1" x14ac:dyDescent="0.15">
      <c r="A57" s="156" t="s">
        <v>694</v>
      </c>
      <c r="B57" s="156" t="s">
        <v>791</v>
      </c>
      <c r="C57" s="156" t="s">
        <v>628</v>
      </c>
      <c r="D57" s="156" t="s">
        <v>633</v>
      </c>
      <c r="E57" s="156" t="s">
        <v>314</v>
      </c>
      <c r="F57" s="157">
        <v>0.3</v>
      </c>
      <c r="G57" s="155"/>
      <c r="H57" s="159"/>
      <c r="I57" s="160"/>
      <c r="J57" s="159"/>
      <c r="K57" s="160"/>
      <c r="L57" s="159"/>
      <c r="M57" s="160"/>
      <c r="N57" s="159"/>
      <c r="O57" s="156" t="s">
        <v>652</v>
      </c>
      <c r="R57" s="145">
        <v>0</v>
      </c>
      <c r="S57" s="145">
        <v>0</v>
      </c>
      <c r="T57" s="145">
        <v>0</v>
      </c>
      <c r="AC57" s="145">
        <v>1</v>
      </c>
    </row>
    <row r="58" spans="1:29" ht="30" customHeight="1" x14ac:dyDescent="0.15">
      <c r="A58" s="156" t="s">
        <v>694</v>
      </c>
      <c r="B58" s="156" t="s">
        <v>735</v>
      </c>
      <c r="C58" s="156" t="s">
        <v>736</v>
      </c>
      <c r="D58" s="156" t="s">
        <v>633</v>
      </c>
      <c r="E58" s="156" t="s">
        <v>302</v>
      </c>
      <c r="F58" s="157">
        <v>1</v>
      </c>
      <c r="G58" s="155"/>
      <c r="H58" s="159"/>
      <c r="I58" s="160"/>
      <c r="J58" s="159"/>
      <c r="K58" s="160"/>
      <c r="L58" s="159"/>
      <c r="M58" s="160"/>
      <c r="N58" s="159"/>
      <c r="O58" s="156" t="s">
        <v>735</v>
      </c>
      <c r="R58" s="145">
        <v>0</v>
      </c>
      <c r="S58" s="145">
        <v>0</v>
      </c>
      <c r="T58" s="145">
        <v>0</v>
      </c>
      <c r="AC58" s="145">
        <v>1</v>
      </c>
    </row>
    <row r="59" spans="1:29" ht="30" customHeight="1" x14ac:dyDescent="0.15">
      <c r="A59" s="156" t="s">
        <v>694</v>
      </c>
      <c r="B59" s="156" t="s">
        <v>792</v>
      </c>
      <c r="C59" s="156" t="s">
        <v>793</v>
      </c>
      <c r="D59" s="156" t="s">
        <v>794</v>
      </c>
      <c r="E59" s="156" t="s">
        <v>730</v>
      </c>
      <c r="F59" s="157">
        <v>0.12</v>
      </c>
      <c r="G59" s="155"/>
      <c r="H59" s="159"/>
      <c r="I59" s="160"/>
      <c r="J59" s="159"/>
      <c r="K59" s="160"/>
      <c r="L59" s="159"/>
      <c r="M59" s="160"/>
      <c r="N59" s="159"/>
      <c r="O59" s="156" t="s">
        <v>652</v>
      </c>
      <c r="R59" s="145">
        <v>0</v>
      </c>
      <c r="S59" s="145">
        <v>0</v>
      </c>
      <c r="T59" s="145">
        <v>0</v>
      </c>
      <c r="AC59" s="145">
        <v>1</v>
      </c>
    </row>
    <row r="60" spans="1:29" ht="30" customHeight="1" x14ac:dyDescent="0.15">
      <c r="A60" s="156" t="s">
        <v>694</v>
      </c>
      <c r="B60" s="156" t="s">
        <v>740</v>
      </c>
      <c r="C60" s="156" t="s">
        <v>741</v>
      </c>
      <c r="D60" s="156" t="s">
        <v>742</v>
      </c>
      <c r="E60" s="156" t="s">
        <v>302</v>
      </c>
      <c r="F60" s="157">
        <v>1</v>
      </c>
      <c r="G60" s="155"/>
      <c r="H60" s="159"/>
      <c r="I60" s="160"/>
      <c r="J60" s="159"/>
      <c r="K60" s="160"/>
      <c r="L60" s="159"/>
      <c r="M60" s="160"/>
      <c r="N60" s="159"/>
      <c r="O60" s="156" t="s">
        <v>740</v>
      </c>
      <c r="R60" s="145">
        <v>0</v>
      </c>
      <c r="S60" s="145">
        <v>0</v>
      </c>
      <c r="T60" s="145">
        <v>0</v>
      </c>
      <c r="AC60" s="145">
        <v>1</v>
      </c>
    </row>
    <row r="61" spans="1:29" ht="30" customHeight="1" x14ac:dyDescent="0.15">
      <c r="A61" s="157"/>
      <c r="B61" s="157"/>
      <c r="C61" s="157" t="s">
        <v>709</v>
      </c>
      <c r="D61" s="157"/>
      <c r="E61" s="157"/>
      <c r="F61" s="157"/>
      <c r="G61" s="155"/>
      <c r="H61" s="151"/>
      <c r="I61" s="157"/>
      <c r="J61" s="151"/>
      <c r="K61" s="157"/>
      <c r="L61" s="151"/>
      <c r="M61" s="157"/>
      <c r="N61" s="151"/>
      <c r="O61" s="157"/>
    </row>
    <row r="62" spans="1:29" ht="30" customHeight="1" x14ac:dyDescent="0.15">
      <c r="A62" s="157"/>
      <c r="B62" s="157"/>
      <c r="C62" s="157"/>
      <c r="D62" s="157"/>
      <c r="E62" s="157"/>
      <c r="F62" s="157"/>
      <c r="G62" s="155"/>
      <c r="H62" s="157"/>
      <c r="I62" s="157"/>
      <c r="J62" s="157"/>
      <c r="K62" s="157"/>
      <c r="L62" s="157"/>
      <c r="M62" s="157"/>
      <c r="N62" s="157"/>
      <c r="O62" s="157"/>
    </row>
    <row r="63" spans="1:29" ht="30" customHeight="1" x14ac:dyDescent="0.15">
      <c r="A63" s="157"/>
      <c r="B63" s="157"/>
      <c r="C63" s="156" t="s">
        <v>795</v>
      </c>
      <c r="D63" s="157"/>
      <c r="E63" s="157"/>
      <c r="F63" s="157"/>
      <c r="G63" s="155"/>
      <c r="H63" s="157"/>
      <c r="I63" s="157"/>
      <c r="J63" s="157"/>
      <c r="K63" s="157"/>
      <c r="L63" s="157"/>
      <c r="M63" s="157"/>
      <c r="N63" s="157"/>
      <c r="O63" s="157"/>
    </row>
    <row r="64" spans="1:29" ht="30" customHeight="1" x14ac:dyDescent="0.15">
      <c r="A64" s="156" t="s">
        <v>696</v>
      </c>
      <c r="B64" s="156" t="s">
        <v>796</v>
      </c>
      <c r="C64" s="156" t="s">
        <v>628</v>
      </c>
      <c r="D64" s="156" t="s">
        <v>635</v>
      </c>
      <c r="E64" s="156" t="s">
        <v>314</v>
      </c>
      <c r="F64" s="157">
        <v>0.3</v>
      </c>
      <c r="G64" s="155"/>
      <c r="H64" s="159"/>
      <c r="I64" s="160"/>
      <c r="J64" s="159"/>
      <c r="K64" s="160"/>
      <c r="L64" s="159"/>
      <c r="M64" s="160"/>
      <c r="N64" s="159"/>
      <c r="O64" s="156" t="s">
        <v>652</v>
      </c>
      <c r="R64" s="145">
        <v>0</v>
      </c>
      <c r="S64" s="145">
        <v>0</v>
      </c>
      <c r="T64" s="145">
        <v>0</v>
      </c>
      <c r="AC64" s="145">
        <v>1</v>
      </c>
    </row>
    <row r="65" spans="1:29" ht="30" customHeight="1" x14ac:dyDescent="0.15">
      <c r="A65" s="156" t="s">
        <v>696</v>
      </c>
      <c r="B65" s="156" t="s">
        <v>737</v>
      </c>
      <c r="C65" s="156" t="s">
        <v>736</v>
      </c>
      <c r="D65" s="156" t="s">
        <v>635</v>
      </c>
      <c r="E65" s="156" t="s">
        <v>302</v>
      </c>
      <c r="F65" s="157">
        <v>1</v>
      </c>
      <c r="G65" s="155"/>
      <c r="H65" s="159"/>
      <c r="I65" s="160"/>
      <c r="J65" s="159"/>
      <c r="K65" s="160"/>
      <c r="L65" s="159"/>
      <c r="M65" s="160"/>
      <c r="N65" s="159"/>
      <c r="O65" s="156" t="s">
        <v>737</v>
      </c>
      <c r="R65" s="145">
        <v>0</v>
      </c>
      <c r="S65" s="145">
        <v>0</v>
      </c>
      <c r="T65" s="145">
        <v>0</v>
      </c>
      <c r="AC65" s="145">
        <v>1</v>
      </c>
    </row>
    <row r="66" spans="1:29" ht="30" customHeight="1" x14ac:dyDescent="0.15">
      <c r="A66" s="156" t="s">
        <v>696</v>
      </c>
      <c r="B66" s="156" t="s">
        <v>792</v>
      </c>
      <c r="C66" s="156" t="s">
        <v>793</v>
      </c>
      <c r="D66" s="156" t="s">
        <v>794</v>
      </c>
      <c r="E66" s="156" t="s">
        <v>730</v>
      </c>
      <c r="F66" s="157">
        <v>0.19</v>
      </c>
      <c r="G66" s="155"/>
      <c r="H66" s="159"/>
      <c r="I66" s="160"/>
      <c r="J66" s="159"/>
      <c r="K66" s="160"/>
      <c r="L66" s="159"/>
      <c r="M66" s="160"/>
      <c r="N66" s="159"/>
      <c r="O66" s="156" t="s">
        <v>652</v>
      </c>
      <c r="R66" s="145">
        <v>0</v>
      </c>
      <c r="S66" s="145">
        <v>0</v>
      </c>
      <c r="T66" s="145">
        <v>0</v>
      </c>
      <c r="AC66" s="145">
        <v>1</v>
      </c>
    </row>
    <row r="67" spans="1:29" ht="30" customHeight="1" x14ac:dyDescent="0.15">
      <c r="A67" s="156" t="s">
        <v>696</v>
      </c>
      <c r="B67" s="156" t="s">
        <v>740</v>
      </c>
      <c r="C67" s="156" t="s">
        <v>741</v>
      </c>
      <c r="D67" s="156" t="s">
        <v>742</v>
      </c>
      <c r="E67" s="156" t="s">
        <v>302</v>
      </c>
      <c r="F67" s="157">
        <v>1</v>
      </c>
      <c r="G67" s="155"/>
      <c r="H67" s="159"/>
      <c r="I67" s="160"/>
      <c r="J67" s="159"/>
      <c r="K67" s="160"/>
      <c r="L67" s="159"/>
      <c r="M67" s="160"/>
      <c r="N67" s="159"/>
      <c r="O67" s="156" t="s">
        <v>740</v>
      </c>
      <c r="R67" s="145">
        <v>0</v>
      </c>
      <c r="S67" s="145">
        <v>0</v>
      </c>
      <c r="T67" s="145">
        <v>0</v>
      </c>
      <c r="AC67" s="145">
        <v>1</v>
      </c>
    </row>
    <row r="68" spans="1:29" ht="30" customHeight="1" x14ac:dyDescent="0.15">
      <c r="A68" s="157"/>
      <c r="B68" s="157"/>
      <c r="C68" s="157" t="s">
        <v>709</v>
      </c>
      <c r="D68" s="157"/>
      <c r="E68" s="157"/>
      <c r="F68" s="157"/>
      <c r="G68" s="155"/>
      <c r="H68" s="151"/>
      <c r="I68" s="157"/>
      <c r="J68" s="151"/>
      <c r="K68" s="157"/>
      <c r="L68" s="151"/>
      <c r="M68" s="157"/>
      <c r="N68" s="151"/>
      <c r="O68" s="157"/>
    </row>
    <row r="69" spans="1:29" ht="30" customHeight="1" x14ac:dyDescent="0.15">
      <c r="A69" s="157"/>
      <c r="B69" s="157"/>
      <c r="C69" s="157"/>
      <c r="D69" s="157"/>
      <c r="E69" s="157"/>
      <c r="F69" s="157"/>
      <c r="G69" s="155"/>
      <c r="H69" s="157"/>
      <c r="I69" s="157"/>
      <c r="J69" s="157"/>
      <c r="K69" s="157"/>
      <c r="L69" s="157"/>
      <c r="M69" s="157"/>
      <c r="N69" s="157"/>
      <c r="O69" s="157"/>
    </row>
    <row r="70" spans="1:29" ht="30" customHeight="1" x14ac:dyDescent="0.15">
      <c r="A70" s="157"/>
      <c r="B70" s="157"/>
      <c r="C70" s="156" t="s">
        <v>797</v>
      </c>
      <c r="D70" s="157"/>
      <c r="E70" s="157"/>
      <c r="F70" s="157"/>
      <c r="G70" s="155"/>
      <c r="H70" s="157"/>
      <c r="I70" s="157"/>
      <c r="J70" s="157"/>
      <c r="K70" s="157"/>
      <c r="L70" s="157"/>
      <c r="M70" s="157"/>
      <c r="N70" s="157"/>
      <c r="O70" s="157"/>
    </row>
    <row r="71" spans="1:29" ht="30" customHeight="1" x14ac:dyDescent="0.15">
      <c r="A71" s="156" t="s">
        <v>697</v>
      </c>
      <c r="B71" s="156" t="s">
        <v>798</v>
      </c>
      <c r="C71" s="156" t="s">
        <v>637</v>
      </c>
      <c r="D71" s="156" t="s">
        <v>739</v>
      </c>
      <c r="E71" s="156" t="s">
        <v>314</v>
      </c>
      <c r="F71" s="157">
        <v>0.3</v>
      </c>
      <c r="G71" s="155"/>
      <c r="H71" s="159"/>
      <c r="I71" s="160"/>
      <c r="J71" s="159"/>
      <c r="K71" s="160"/>
      <c r="L71" s="159"/>
      <c r="M71" s="160"/>
      <c r="N71" s="159"/>
      <c r="O71" s="156" t="s">
        <v>652</v>
      </c>
      <c r="R71" s="145">
        <v>0</v>
      </c>
      <c r="S71" s="145">
        <v>0</v>
      </c>
      <c r="T71" s="145">
        <v>0</v>
      </c>
      <c r="AC71" s="145">
        <v>1</v>
      </c>
    </row>
    <row r="72" spans="1:29" ht="30" customHeight="1" x14ac:dyDescent="0.15">
      <c r="A72" s="156" t="s">
        <v>697</v>
      </c>
      <c r="B72" s="156" t="s">
        <v>738</v>
      </c>
      <c r="C72" s="156" t="s">
        <v>736</v>
      </c>
      <c r="D72" s="156" t="s">
        <v>739</v>
      </c>
      <c r="E72" s="156" t="s">
        <v>302</v>
      </c>
      <c r="F72" s="157">
        <v>1</v>
      </c>
      <c r="G72" s="155"/>
      <c r="H72" s="159"/>
      <c r="I72" s="160"/>
      <c r="J72" s="159"/>
      <c r="K72" s="160"/>
      <c r="L72" s="159"/>
      <c r="M72" s="160"/>
      <c r="N72" s="159"/>
      <c r="O72" s="156" t="s">
        <v>738</v>
      </c>
      <c r="R72" s="145">
        <v>0</v>
      </c>
      <c r="S72" s="145">
        <v>0</v>
      </c>
      <c r="T72" s="145">
        <v>0</v>
      </c>
      <c r="AC72" s="145">
        <v>1</v>
      </c>
    </row>
    <row r="73" spans="1:29" ht="30" customHeight="1" x14ac:dyDescent="0.15">
      <c r="A73" s="156" t="s">
        <v>697</v>
      </c>
      <c r="B73" s="156" t="s">
        <v>792</v>
      </c>
      <c r="C73" s="156" t="s">
        <v>793</v>
      </c>
      <c r="D73" s="156" t="s">
        <v>794</v>
      </c>
      <c r="E73" s="156" t="s">
        <v>730</v>
      </c>
      <c r="F73" s="157">
        <v>0.25</v>
      </c>
      <c r="G73" s="155"/>
      <c r="H73" s="159"/>
      <c r="I73" s="160"/>
      <c r="J73" s="159"/>
      <c r="K73" s="160"/>
      <c r="L73" s="159"/>
      <c r="M73" s="160"/>
      <c r="N73" s="159"/>
      <c r="O73" s="156" t="s">
        <v>652</v>
      </c>
      <c r="R73" s="145">
        <v>0</v>
      </c>
      <c r="S73" s="145">
        <v>0</v>
      </c>
      <c r="T73" s="145">
        <v>0</v>
      </c>
      <c r="AC73" s="145">
        <v>1</v>
      </c>
    </row>
    <row r="74" spans="1:29" ht="30" customHeight="1" x14ac:dyDescent="0.15">
      <c r="A74" s="156" t="s">
        <v>697</v>
      </c>
      <c r="B74" s="156" t="s">
        <v>743</v>
      </c>
      <c r="C74" s="156" t="s">
        <v>741</v>
      </c>
      <c r="D74" s="156" t="s">
        <v>744</v>
      </c>
      <c r="E74" s="156" t="s">
        <v>302</v>
      </c>
      <c r="F74" s="157">
        <v>1</v>
      </c>
      <c r="G74" s="155"/>
      <c r="H74" s="159"/>
      <c r="I74" s="160"/>
      <c r="J74" s="159"/>
      <c r="K74" s="160"/>
      <c r="L74" s="159"/>
      <c r="M74" s="160"/>
      <c r="N74" s="159"/>
      <c r="O74" s="156" t="s">
        <v>743</v>
      </c>
      <c r="R74" s="145">
        <v>0</v>
      </c>
      <c r="S74" s="145">
        <v>0</v>
      </c>
      <c r="T74" s="145">
        <v>0</v>
      </c>
      <c r="AC74" s="145">
        <v>1</v>
      </c>
    </row>
    <row r="75" spans="1:29" ht="30" customHeight="1" x14ac:dyDescent="0.15">
      <c r="A75" s="157"/>
      <c r="B75" s="157"/>
      <c r="C75" s="157" t="s">
        <v>709</v>
      </c>
      <c r="D75" s="157"/>
      <c r="E75" s="157"/>
      <c r="F75" s="157"/>
      <c r="G75" s="155"/>
      <c r="H75" s="151"/>
      <c r="I75" s="157"/>
      <c r="J75" s="151"/>
      <c r="K75" s="157"/>
      <c r="L75" s="151"/>
      <c r="M75" s="157"/>
      <c r="N75" s="151"/>
      <c r="O75" s="157"/>
    </row>
    <row r="76" spans="1:29" ht="30" customHeight="1" x14ac:dyDescent="0.15">
      <c r="A76" s="157"/>
      <c r="B76" s="157"/>
      <c r="C76" s="157"/>
      <c r="D76" s="157"/>
      <c r="E76" s="157"/>
      <c r="F76" s="157"/>
      <c r="G76" s="155"/>
      <c r="H76" s="157"/>
      <c r="I76" s="157"/>
      <c r="J76" s="157"/>
      <c r="K76" s="157"/>
      <c r="L76" s="157"/>
      <c r="M76" s="157"/>
      <c r="N76" s="157"/>
      <c r="O76" s="157"/>
    </row>
    <row r="77" spans="1:29" ht="30" customHeight="1" x14ac:dyDescent="0.15">
      <c r="A77" s="157"/>
      <c r="B77" s="157"/>
      <c r="C77" s="156" t="s">
        <v>799</v>
      </c>
      <c r="D77" s="157"/>
      <c r="E77" s="157"/>
      <c r="F77" s="157"/>
      <c r="G77" s="155"/>
      <c r="H77" s="157"/>
      <c r="I77" s="157"/>
      <c r="J77" s="157"/>
      <c r="K77" s="157"/>
      <c r="L77" s="157"/>
      <c r="M77" s="157"/>
      <c r="N77" s="157"/>
      <c r="O77" s="157"/>
    </row>
    <row r="78" spans="1:29" ht="30" customHeight="1" x14ac:dyDescent="0.15">
      <c r="A78" s="156" t="s">
        <v>740</v>
      </c>
      <c r="B78" s="156" t="s">
        <v>800</v>
      </c>
      <c r="C78" s="156" t="s">
        <v>756</v>
      </c>
      <c r="D78" s="156" t="s">
        <v>801</v>
      </c>
      <c r="E78" s="156" t="s">
        <v>237</v>
      </c>
      <c r="F78" s="157">
        <v>7.1999999999999995E-2</v>
      </c>
      <c r="G78" s="155"/>
      <c r="H78" s="159"/>
      <c r="I78" s="160"/>
      <c r="J78" s="159"/>
      <c r="K78" s="160"/>
      <c r="L78" s="159"/>
      <c r="M78" s="160"/>
      <c r="N78" s="159"/>
      <c r="O78" s="156" t="s">
        <v>652</v>
      </c>
      <c r="R78" s="145">
        <v>0</v>
      </c>
      <c r="S78" s="145">
        <v>0</v>
      </c>
      <c r="T78" s="145">
        <v>0</v>
      </c>
      <c r="W78" s="145">
        <v>3</v>
      </c>
      <c r="AC78" s="145">
        <v>1</v>
      </c>
    </row>
    <row r="79" spans="1:29" ht="30" customHeight="1" x14ac:dyDescent="0.15">
      <c r="A79" s="156" t="s">
        <v>740</v>
      </c>
      <c r="B79" s="156" t="s">
        <v>802</v>
      </c>
      <c r="C79" s="156" t="s">
        <v>756</v>
      </c>
      <c r="D79" s="156" t="s">
        <v>803</v>
      </c>
      <c r="E79" s="156" t="s">
        <v>237</v>
      </c>
      <c r="F79" s="157">
        <v>1.4E-2</v>
      </c>
      <c r="G79" s="155"/>
      <c r="H79" s="159"/>
      <c r="I79" s="160"/>
      <c r="J79" s="159"/>
      <c r="K79" s="160"/>
      <c r="L79" s="159"/>
      <c r="M79" s="160"/>
      <c r="N79" s="159"/>
      <c r="O79" s="156" t="s">
        <v>652</v>
      </c>
      <c r="R79" s="145">
        <v>0</v>
      </c>
      <c r="S79" s="145">
        <v>0</v>
      </c>
      <c r="T79" s="145">
        <v>0</v>
      </c>
      <c r="W79" s="145">
        <v>3</v>
      </c>
      <c r="AC79" s="145">
        <v>1</v>
      </c>
    </row>
    <row r="80" spans="1:29" ht="30" customHeight="1" x14ac:dyDescent="0.15">
      <c r="A80" s="156" t="s">
        <v>740</v>
      </c>
      <c r="B80" s="156" t="s">
        <v>758</v>
      </c>
      <c r="C80" s="156" t="s">
        <v>759</v>
      </c>
      <c r="D80" s="156" t="s">
        <v>804</v>
      </c>
      <c r="E80" s="156" t="s">
        <v>225</v>
      </c>
      <c r="F80" s="157">
        <v>1</v>
      </c>
      <c r="G80" s="155"/>
      <c r="H80" s="159"/>
      <c r="I80" s="160"/>
      <c r="J80" s="159"/>
      <c r="K80" s="160"/>
      <c r="L80" s="159"/>
      <c r="M80" s="160"/>
      <c r="N80" s="159"/>
      <c r="O80" s="156" t="s">
        <v>652</v>
      </c>
      <c r="P80" s="145">
        <v>80</v>
      </c>
      <c r="R80" s="145">
        <v>1</v>
      </c>
      <c r="S80" s="145">
        <v>0</v>
      </c>
      <c r="T80" s="145">
        <v>0.01</v>
      </c>
      <c r="AC80" s="145">
        <v>1</v>
      </c>
    </row>
    <row r="81" spans="1:29" ht="30" customHeight="1" x14ac:dyDescent="0.15">
      <c r="A81" s="157"/>
      <c r="B81" s="157"/>
      <c r="C81" s="157" t="s">
        <v>709</v>
      </c>
      <c r="D81" s="157"/>
      <c r="E81" s="157"/>
      <c r="F81" s="157"/>
      <c r="G81" s="155"/>
      <c r="H81" s="151"/>
      <c r="I81" s="157"/>
      <c r="J81" s="151"/>
      <c r="K81" s="157"/>
      <c r="L81" s="151"/>
      <c r="M81" s="157"/>
      <c r="N81" s="151"/>
      <c r="O81" s="157"/>
    </row>
    <row r="82" spans="1:29" ht="30" customHeight="1" x14ac:dyDescent="0.15">
      <c r="A82" s="157"/>
      <c r="B82" s="157"/>
      <c r="C82" s="157"/>
      <c r="D82" s="157"/>
      <c r="E82" s="157"/>
      <c r="F82" s="157"/>
      <c r="G82" s="155"/>
      <c r="H82" s="157"/>
      <c r="I82" s="157"/>
      <c r="J82" s="157"/>
      <c r="K82" s="157"/>
      <c r="L82" s="157"/>
      <c r="M82" s="157"/>
      <c r="N82" s="157"/>
      <c r="O82" s="157"/>
    </row>
    <row r="83" spans="1:29" ht="30" customHeight="1" x14ac:dyDescent="0.15">
      <c r="A83" s="157"/>
      <c r="B83" s="157"/>
      <c r="C83" s="156" t="s">
        <v>805</v>
      </c>
      <c r="D83" s="157"/>
      <c r="E83" s="157"/>
      <c r="F83" s="157"/>
      <c r="G83" s="155"/>
      <c r="H83" s="157"/>
      <c r="I83" s="157"/>
      <c r="J83" s="157"/>
      <c r="K83" s="157"/>
      <c r="L83" s="157"/>
      <c r="M83" s="157"/>
      <c r="N83" s="157"/>
      <c r="O83" s="157"/>
    </row>
    <row r="84" spans="1:29" ht="30" customHeight="1" x14ac:dyDescent="0.15">
      <c r="A84" s="156" t="s">
        <v>743</v>
      </c>
      <c r="B84" s="156" t="s">
        <v>800</v>
      </c>
      <c r="C84" s="156" t="s">
        <v>756</v>
      </c>
      <c r="D84" s="156" t="s">
        <v>801</v>
      </c>
      <c r="E84" s="156" t="s">
        <v>237</v>
      </c>
      <c r="F84" s="157">
        <v>8.3000000000000004E-2</v>
      </c>
      <c r="G84" s="155"/>
      <c r="H84" s="159"/>
      <c r="I84" s="160"/>
      <c r="J84" s="159"/>
      <c r="K84" s="160"/>
      <c r="L84" s="159"/>
      <c r="M84" s="160"/>
      <c r="N84" s="159"/>
      <c r="O84" s="156" t="s">
        <v>652</v>
      </c>
      <c r="R84" s="145">
        <v>0</v>
      </c>
      <c r="S84" s="145">
        <v>0</v>
      </c>
      <c r="T84" s="145">
        <v>0</v>
      </c>
      <c r="W84" s="145">
        <v>3</v>
      </c>
      <c r="AC84" s="145">
        <v>1</v>
      </c>
    </row>
    <row r="85" spans="1:29" ht="30" customHeight="1" x14ac:dyDescent="0.15">
      <c r="A85" s="156" t="s">
        <v>743</v>
      </c>
      <c r="B85" s="156" t="s">
        <v>802</v>
      </c>
      <c r="C85" s="156" t="s">
        <v>756</v>
      </c>
      <c r="D85" s="156" t="s">
        <v>803</v>
      </c>
      <c r="E85" s="156" t="s">
        <v>237</v>
      </c>
      <c r="F85" s="157">
        <v>2.1999999999999999E-2</v>
      </c>
      <c r="G85" s="155"/>
      <c r="H85" s="159"/>
      <c r="I85" s="160"/>
      <c r="J85" s="159"/>
      <c r="K85" s="160"/>
      <c r="L85" s="159"/>
      <c r="M85" s="160"/>
      <c r="N85" s="159"/>
      <c r="O85" s="156" t="s">
        <v>652</v>
      </c>
      <c r="R85" s="145">
        <v>0</v>
      </c>
      <c r="S85" s="145">
        <v>0</v>
      </c>
      <c r="T85" s="145">
        <v>0</v>
      </c>
      <c r="W85" s="145">
        <v>3</v>
      </c>
      <c r="AC85" s="145">
        <v>1</v>
      </c>
    </row>
    <row r="86" spans="1:29" ht="30" customHeight="1" x14ac:dyDescent="0.15">
      <c r="A86" s="156" t="s">
        <v>743</v>
      </c>
      <c r="B86" s="156" t="s">
        <v>758</v>
      </c>
      <c r="C86" s="156" t="s">
        <v>759</v>
      </c>
      <c r="D86" s="156" t="s">
        <v>804</v>
      </c>
      <c r="E86" s="156" t="s">
        <v>225</v>
      </c>
      <c r="F86" s="157">
        <v>1</v>
      </c>
      <c r="G86" s="155"/>
      <c r="H86" s="159"/>
      <c r="I86" s="160"/>
      <c r="J86" s="159"/>
      <c r="K86" s="160"/>
      <c r="L86" s="159"/>
      <c r="M86" s="160"/>
      <c r="N86" s="159"/>
      <c r="O86" s="156" t="s">
        <v>652</v>
      </c>
      <c r="P86" s="145">
        <v>86</v>
      </c>
      <c r="R86" s="145">
        <v>1</v>
      </c>
      <c r="S86" s="145">
        <v>0</v>
      </c>
      <c r="T86" s="145">
        <v>0.01</v>
      </c>
      <c r="AC86" s="145">
        <v>1</v>
      </c>
    </row>
    <row r="87" spans="1:29" ht="30" customHeight="1" x14ac:dyDescent="0.15">
      <c r="A87" s="157"/>
      <c r="B87" s="157"/>
      <c r="C87" s="157" t="s">
        <v>709</v>
      </c>
      <c r="D87" s="157"/>
      <c r="E87" s="157"/>
      <c r="F87" s="157"/>
      <c r="G87" s="155"/>
      <c r="H87" s="151"/>
      <c r="I87" s="157"/>
      <c r="J87" s="151"/>
      <c r="K87" s="157"/>
      <c r="L87" s="151"/>
      <c r="M87" s="157"/>
      <c r="N87" s="151"/>
      <c r="O87" s="157"/>
    </row>
    <row r="88" spans="1:29" ht="30" customHeight="1" x14ac:dyDescent="0.15">
      <c r="A88" s="157"/>
      <c r="B88" s="157"/>
      <c r="C88" s="157"/>
      <c r="D88" s="157"/>
      <c r="E88" s="157"/>
      <c r="F88" s="157"/>
      <c r="G88" s="155"/>
      <c r="H88" s="157"/>
      <c r="I88" s="157"/>
      <c r="J88" s="157"/>
      <c r="K88" s="157"/>
      <c r="L88" s="157"/>
      <c r="M88" s="157"/>
      <c r="N88" s="157"/>
      <c r="O88" s="157"/>
    </row>
    <row r="89" spans="1:29" ht="30" customHeight="1" x14ac:dyDescent="0.15">
      <c r="A89" s="157"/>
      <c r="B89" s="157"/>
      <c r="C89" s="156" t="s">
        <v>806</v>
      </c>
      <c r="D89" s="157"/>
      <c r="E89" s="157"/>
      <c r="F89" s="157"/>
      <c r="G89" s="155"/>
      <c r="H89" s="157"/>
      <c r="I89" s="157"/>
      <c r="J89" s="157"/>
      <c r="K89" s="157"/>
      <c r="L89" s="157"/>
      <c r="M89" s="157"/>
      <c r="N89" s="157"/>
      <c r="O89" s="157"/>
    </row>
    <row r="90" spans="1:29" ht="30" customHeight="1" x14ac:dyDescent="0.15">
      <c r="A90" s="156" t="s">
        <v>639</v>
      </c>
      <c r="B90" s="156" t="s">
        <v>807</v>
      </c>
      <c r="C90" s="156" t="s">
        <v>808</v>
      </c>
      <c r="D90" s="156" t="s">
        <v>809</v>
      </c>
      <c r="E90" s="156" t="s">
        <v>314</v>
      </c>
      <c r="F90" s="157">
        <v>1.05</v>
      </c>
      <c r="G90" s="155"/>
      <c r="H90" s="159"/>
      <c r="I90" s="160"/>
      <c r="J90" s="159"/>
      <c r="K90" s="160"/>
      <c r="L90" s="159"/>
      <c r="M90" s="160"/>
      <c r="N90" s="159"/>
      <c r="O90" s="156" t="s">
        <v>652</v>
      </c>
      <c r="R90" s="145">
        <v>0</v>
      </c>
      <c r="S90" s="145">
        <v>0</v>
      </c>
      <c r="T90" s="145">
        <v>0</v>
      </c>
      <c r="X90" s="145">
        <v>4</v>
      </c>
      <c r="AC90" s="145">
        <v>1</v>
      </c>
    </row>
    <row r="91" spans="1:29" ht="30" customHeight="1" x14ac:dyDescent="0.15">
      <c r="A91" s="156" t="s">
        <v>639</v>
      </c>
      <c r="B91" s="156" t="s">
        <v>810</v>
      </c>
      <c r="C91" s="156" t="s">
        <v>811</v>
      </c>
      <c r="D91" s="156" t="s">
        <v>812</v>
      </c>
      <c r="E91" s="156" t="s">
        <v>225</v>
      </c>
      <c r="F91" s="157">
        <v>1</v>
      </c>
      <c r="G91" s="155"/>
      <c r="H91" s="159"/>
      <c r="I91" s="160"/>
      <c r="J91" s="159"/>
      <c r="K91" s="160"/>
      <c r="L91" s="159"/>
      <c r="M91" s="160"/>
      <c r="N91" s="159"/>
      <c r="O91" s="156" t="s">
        <v>652</v>
      </c>
      <c r="P91" s="145">
        <v>91</v>
      </c>
      <c r="R91" s="145">
        <v>0</v>
      </c>
      <c r="S91" s="145">
        <v>0</v>
      </c>
      <c r="T91" s="145">
        <v>0.03</v>
      </c>
      <c r="AC91" s="145">
        <v>1</v>
      </c>
    </row>
    <row r="92" spans="1:29" ht="30" customHeight="1" x14ac:dyDescent="0.15">
      <c r="A92" s="156" t="s">
        <v>639</v>
      </c>
      <c r="B92" s="156" t="s">
        <v>813</v>
      </c>
      <c r="C92" s="156" t="s">
        <v>814</v>
      </c>
      <c r="D92" s="156" t="s">
        <v>815</v>
      </c>
      <c r="E92" s="156" t="s">
        <v>730</v>
      </c>
      <c r="F92" s="157">
        <v>1.0999999999999999E-2</v>
      </c>
      <c r="G92" s="155"/>
      <c r="H92" s="159"/>
      <c r="I92" s="160"/>
      <c r="J92" s="159"/>
      <c r="K92" s="160"/>
      <c r="L92" s="159"/>
      <c r="M92" s="160"/>
      <c r="N92" s="159"/>
      <c r="O92" s="156" t="s">
        <v>652</v>
      </c>
      <c r="R92" s="145">
        <v>0</v>
      </c>
      <c r="S92" s="145">
        <v>0</v>
      </c>
      <c r="T92" s="145">
        <v>0</v>
      </c>
      <c r="AC92" s="145">
        <v>1</v>
      </c>
    </row>
    <row r="93" spans="1:29" ht="30" customHeight="1" x14ac:dyDescent="0.15">
      <c r="A93" s="156" t="s">
        <v>639</v>
      </c>
      <c r="B93" s="156" t="s">
        <v>816</v>
      </c>
      <c r="C93" s="156" t="s">
        <v>817</v>
      </c>
      <c r="D93" s="156" t="s">
        <v>818</v>
      </c>
      <c r="E93" s="156" t="s">
        <v>701</v>
      </c>
      <c r="F93" s="157">
        <v>0.32</v>
      </c>
      <c r="G93" s="155"/>
      <c r="H93" s="159"/>
      <c r="I93" s="160"/>
      <c r="J93" s="159"/>
      <c r="K93" s="160"/>
      <c r="L93" s="159"/>
      <c r="M93" s="160"/>
      <c r="N93" s="159"/>
      <c r="O93" s="156" t="s">
        <v>652</v>
      </c>
      <c r="R93" s="145">
        <v>0</v>
      </c>
      <c r="S93" s="145">
        <v>0</v>
      </c>
      <c r="T93" s="145">
        <v>0</v>
      </c>
      <c r="AC93" s="145">
        <v>1</v>
      </c>
    </row>
    <row r="94" spans="1:29" ht="30" customHeight="1" x14ac:dyDescent="0.15">
      <c r="A94" s="156" t="s">
        <v>639</v>
      </c>
      <c r="B94" s="156" t="s">
        <v>819</v>
      </c>
      <c r="C94" s="156" t="s">
        <v>820</v>
      </c>
      <c r="D94" s="156" t="s">
        <v>821</v>
      </c>
      <c r="E94" s="156" t="s">
        <v>314</v>
      </c>
      <c r="F94" s="157">
        <v>0.28000000000000003</v>
      </c>
      <c r="G94" s="155"/>
      <c r="H94" s="159"/>
      <c r="I94" s="160"/>
      <c r="J94" s="159"/>
      <c r="K94" s="160"/>
      <c r="L94" s="159"/>
      <c r="M94" s="160"/>
      <c r="N94" s="159"/>
      <c r="O94" s="156" t="s">
        <v>652</v>
      </c>
      <c r="R94" s="145">
        <v>0</v>
      </c>
      <c r="S94" s="145">
        <v>0</v>
      </c>
      <c r="T94" s="145">
        <v>0</v>
      </c>
      <c r="AC94" s="145">
        <v>1</v>
      </c>
    </row>
    <row r="95" spans="1:29" ht="30" customHeight="1" x14ac:dyDescent="0.15">
      <c r="A95" s="156" t="s">
        <v>639</v>
      </c>
      <c r="B95" s="156" t="s">
        <v>822</v>
      </c>
      <c r="C95" s="156" t="s">
        <v>756</v>
      </c>
      <c r="D95" s="156" t="s">
        <v>823</v>
      </c>
      <c r="E95" s="156" t="s">
        <v>237</v>
      </c>
      <c r="F95" s="157">
        <v>3.2000000000000001E-2</v>
      </c>
      <c r="G95" s="155"/>
      <c r="H95" s="159"/>
      <c r="I95" s="160"/>
      <c r="J95" s="159"/>
      <c r="K95" s="160"/>
      <c r="L95" s="159"/>
      <c r="M95" s="160"/>
      <c r="N95" s="159"/>
      <c r="O95" s="156" t="s">
        <v>652</v>
      </c>
      <c r="R95" s="145">
        <v>0</v>
      </c>
      <c r="S95" s="145">
        <v>0</v>
      </c>
      <c r="T95" s="145">
        <v>0</v>
      </c>
      <c r="W95" s="145">
        <v>3</v>
      </c>
      <c r="AC95" s="145">
        <v>1</v>
      </c>
    </row>
    <row r="96" spans="1:29" ht="30" customHeight="1" x14ac:dyDescent="0.15">
      <c r="A96" s="156" t="s">
        <v>639</v>
      </c>
      <c r="B96" s="156" t="s">
        <v>802</v>
      </c>
      <c r="C96" s="156" t="s">
        <v>756</v>
      </c>
      <c r="D96" s="156" t="s">
        <v>803</v>
      </c>
      <c r="E96" s="156" t="s">
        <v>237</v>
      </c>
      <c r="F96" s="157">
        <v>1.6E-2</v>
      </c>
      <c r="G96" s="155"/>
      <c r="H96" s="159"/>
      <c r="I96" s="160"/>
      <c r="J96" s="159"/>
      <c r="K96" s="160"/>
      <c r="L96" s="159"/>
      <c r="M96" s="160"/>
      <c r="N96" s="159"/>
      <c r="O96" s="156" t="s">
        <v>652</v>
      </c>
      <c r="R96" s="145">
        <v>0</v>
      </c>
      <c r="S96" s="145">
        <v>0</v>
      </c>
      <c r="T96" s="145">
        <v>0</v>
      </c>
      <c r="W96" s="145">
        <v>3</v>
      </c>
      <c r="AC96" s="145">
        <v>1</v>
      </c>
    </row>
    <row r="97" spans="1:29" ht="30" customHeight="1" x14ac:dyDescent="0.15">
      <c r="A97" s="156" t="s">
        <v>639</v>
      </c>
      <c r="B97" s="156" t="s">
        <v>758</v>
      </c>
      <c r="C97" s="156" t="s">
        <v>759</v>
      </c>
      <c r="D97" s="156" t="s">
        <v>760</v>
      </c>
      <c r="E97" s="156" t="s">
        <v>225</v>
      </c>
      <c r="F97" s="157">
        <v>1</v>
      </c>
      <c r="G97" s="155"/>
      <c r="H97" s="159"/>
      <c r="I97" s="160"/>
      <c r="J97" s="159"/>
      <c r="K97" s="160"/>
      <c r="L97" s="159"/>
      <c r="M97" s="160"/>
      <c r="N97" s="159"/>
      <c r="O97" s="156" t="s">
        <v>652</v>
      </c>
      <c r="P97" s="145">
        <v>97</v>
      </c>
      <c r="R97" s="145">
        <v>1</v>
      </c>
      <c r="S97" s="145">
        <v>0</v>
      </c>
      <c r="T97" s="145">
        <v>0.03</v>
      </c>
      <c r="AC97" s="145">
        <v>1</v>
      </c>
    </row>
    <row r="98" spans="1:29" ht="30" customHeight="1" x14ac:dyDescent="0.15">
      <c r="A98" s="157"/>
      <c r="B98" s="157"/>
      <c r="C98" s="157" t="s">
        <v>709</v>
      </c>
      <c r="D98" s="157"/>
      <c r="E98" s="157"/>
      <c r="F98" s="157"/>
      <c r="G98" s="155"/>
      <c r="H98" s="151"/>
      <c r="I98" s="157"/>
      <c r="J98" s="151"/>
      <c r="K98" s="157"/>
      <c r="L98" s="151"/>
      <c r="M98" s="157"/>
      <c r="N98" s="151"/>
      <c r="O98" s="157"/>
    </row>
    <row r="99" spans="1:29" ht="30" customHeight="1" x14ac:dyDescent="0.15">
      <c r="A99" s="157"/>
      <c r="B99" s="157"/>
      <c r="C99" s="157"/>
      <c r="D99" s="157"/>
      <c r="E99" s="157"/>
      <c r="F99" s="157"/>
      <c r="G99" s="155"/>
      <c r="H99" s="157"/>
      <c r="I99" s="157"/>
      <c r="J99" s="157"/>
      <c r="K99" s="157"/>
      <c r="L99" s="157"/>
      <c r="M99" s="157"/>
      <c r="N99" s="157"/>
      <c r="O99" s="157"/>
    </row>
    <row r="100" spans="1:29" ht="30" customHeight="1" x14ac:dyDescent="0.15">
      <c r="A100" s="157"/>
      <c r="B100" s="157"/>
      <c r="C100" s="156" t="s">
        <v>824</v>
      </c>
      <c r="D100" s="157"/>
      <c r="E100" s="157"/>
      <c r="F100" s="157"/>
      <c r="G100" s="155"/>
      <c r="H100" s="157"/>
      <c r="I100" s="157"/>
      <c r="J100" s="157"/>
      <c r="K100" s="157"/>
      <c r="L100" s="157"/>
      <c r="M100" s="157"/>
      <c r="N100" s="157"/>
      <c r="O100" s="157"/>
    </row>
    <row r="101" spans="1:29" ht="30" customHeight="1" x14ac:dyDescent="0.15">
      <c r="A101" s="156" t="s">
        <v>642</v>
      </c>
      <c r="B101" s="156" t="s">
        <v>825</v>
      </c>
      <c r="C101" s="156" t="s">
        <v>808</v>
      </c>
      <c r="D101" s="156" t="s">
        <v>826</v>
      </c>
      <c r="E101" s="156" t="s">
        <v>314</v>
      </c>
      <c r="F101" s="157">
        <v>1.05</v>
      </c>
      <c r="G101" s="155"/>
      <c r="H101" s="159"/>
      <c r="I101" s="160"/>
      <c r="J101" s="159"/>
      <c r="K101" s="160"/>
      <c r="L101" s="159"/>
      <c r="M101" s="160"/>
      <c r="N101" s="159"/>
      <c r="O101" s="156" t="s">
        <v>652</v>
      </c>
      <c r="R101" s="145">
        <v>0</v>
      </c>
      <c r="S101" s="145">
        <v>0</v>
      </c>
      <c r="T101" s="145">
        <v>0</v>
      </c>
      <c r="X101" s="145">
        <v>4</v>
      </c>
      <c r="AC101" s="145">
        <v>1</v>
      </c>
    </row>
    <row r="102" spans="1:29" ht="30" customHeight="1" x14ac:dyDescent="0.15">
      <c r="A102" s="156" t="s">
        <v>642</v>
      </c>
      <c r="B102" s="156" t="s">
        <v>810</v>
      </c>
      <c r="C102" s="156" t="s">
        <v>811</v>
      </c>
      <c r="D102" s="156" t="s">
        <v>812</v>
      </c>
      <c r="E102" s="156" t="s">
        <v>225</v>
      </c>
      <c r="F102" s="157">
        <v>1</v>
      </c>
      <c r="G102" s="155"/>
      <c r="H102" s="159"/>
      <c r="I102" s="160"/>
      <c r="J102" s="159"/>
      <c r="K102" s="160"/>
      <c r="L102" s="159"/>
      <c r="M102" s="160"/>
      <c r="N102" s="159"/>
      <c r="O102" s="156" t="s">
        <v>652</v>
      </c>
      <c r="P102" s="145">
        <v>102</v>
      </c>
      <c r="R102" s="145">
        <v>0</v>
      </c>
      <c r="S102" s="145">
        <v>0</v>
      </c>
      <c r="T102" s="145">
        <v>0.03</v>
      </c>
      <c r="AC102" s="145">
        <v>1</v>
      </c>
    </row>
    <row r="103" spans="1:29" ht="30" customHeight="1" x14ac:dyDescent="0.15">
      <c r="A103" s="156" t="s">
        <v>642</v>
      </c>
      <c r="B103" s="156" t="s">
        <v>813</v>
      </c>
      <c r="C103" s="156" t="s">
        <v>814</v>
      </c>
      <c r="D103" s="156" t="s">
        <v>815</v>
      </c>
      <c r="E103" s="156" t="s">
        <v>730</v>
      </c>
      <c r="F103" s="157">
        <v>1.2E-2</v>
      </c>
      <c r="G103" s="155"/>
      <c r="H103" s="159"/>
      <c r="I103" s="160"/>
      <c r="J103" s="159"/>
      <c r="K103" s="160"/>
      <c r="L103" s="159"/>
      <c r="M103" s="160"/>
      <c r="N103" s="159"/>
      <c r="O103" s="156" t="s">
        <v>652</v>
      </c>
      <c r="R103" s="145">
        <v>0</v>
      </c>
      <c r="S103" s="145">
        <v>0</v>
      </c>
      <c r="T103" s="145">
        <v>0</v>
      </c>
      <c r="AC103" s="145">
        <v>1</v>
      </c>
    </row>
    <row r="104" spans="1:29" ht="30" customHeight="1" x14ac:dyDescent="0.15">
      <c r="A104" s="156" t="s">
        <v>642</v>
      </c>
      <c r="B104" s="156" t="s">
        <v>816</v>
      </c>
      <c r="C104" s="156" t="s">
        <v>817</v>
      </c>
      <c r="D104" s="156" t="s">
        <v>818</v>
      </c>
      <c r="E104" s="156" t="s">
        <v>701</v>
      </c>
      <c r="F104" s="157">
        <v>0.36</v>
      </c>
      <c r="G104" s="155"/>
      <c r="H104" s="159"/>
      <c r="I104" s="160"/>
      <c r="J104" s="159"/>
      <c r="K104" s="160"/>
      <c r="L104" s="159"/>
      <c r="M104" s="160"/>
      <c r="N104" s="159"/>
      <c r="O104" s="156" t="s">
        <v>652</v>
      </c>
      <c r="R104" s="145">
        <v>0</v>
      </c>
      <c r="S104" s="145">
        <v>0</v>
      </c>
      <c r="T104" s="145">
        <v>0</v>
      </c>
      <c r="AC104" s="145">
        <v>1</v>
      </c>
    </row>
    <row r="105" spans="1:29" ht="30" customHeight="1" x14ac:dyDescent="0.15">
      <c r="A105" s="156" t="s">
        <v>642</v>
      </c>
      <c r="B105" s="156" t="s">
        <v>819</v>
      </c>
      <c r="C105" s="156" t="s">
        <v>820</v>
      </c>
      <c r="D105" s="156" t="s">
        <v>821</v>
      </c>
      <c r="E105" s="156" t="s">
        <v>314</v>
      </c>
      <c r="F105" s="157">
        <v>0.31</v>
      </c>
      <c r="G105" s="155"/>
      <c r="H105" s="159"/>
      <c r="I105" s="160"/>
      <c r="J105" s="159"/>
      <c r="K105" s="160"/>
      <c r="L105" s="159"/>
      <c r="M105" s="160"/>
      <c r="N105" s="159"/>
      <c r="O105" s="156" t="s">
        <v>652</v>
      </c>
      <c r="R105" s="145">
        <v>0</v>
      </c>
      <c r="S105" s="145">
        <v>0</v>
      </c>
      <c r="T105" s="145">
        <v>0</v>
      </c>
      <c r="AC105" s="145">
        <v>1</v>
      </c>
    </row>
    <row r="106" spans="1:29" ht="30" customHeight="1" x14ac:dyDescent="0.15">
      <c r="A106" s="156" t="s">
        <v>642</v>
      </c>
      <c r="B106" s="156" t="s">
        <v>822</v>
      </c>
      <c r="C106" s="156" t="s">
        <v>756</v>
      </c>
      <c r="D106" s="156" t="s">
        <v>823</v>
      </c>
      <c r="E106" s="156" t="s">
        <v>237</v>
      </c>
      <c r="F106" s="157">
        <v>3.7999999999999999E-2</v>
      </c>
      <c r="G106" s="155"/>
      <c r="H106" s="159"/>
      <c r="I106" s="160"/>
      <c r="J106" s="159"/>
      <c r="K106" s="160"/>
      <c r="L106" s="159"/>
      <c r="M106" s="160"/>
      <c r="N106" s="159"/>
      <c r="O106" s="156" t="s">
        <v>652</v>
      </c>
      <c r="R106" s="145">
        <v>0</v>
      </c>
      <c r="S106" s="145">
        <v>0</v>
      </c>
      <c r="T106" s="145">
        <v>0</v>
      </c>
      <c r="W106" s="145">
        <v>3</v>
      </c>
      <c r="AC106" s="145">
        <v>1</v>
      </c>
    </row>
    <row r="107" spans="1:29" ht="30" customHeight="1" x14ac:dyDescent="0.15">
      <c r="A107" s="156" t="s">
        <v>642</v>
      </c>
      <c r="B107" s="156" t="s">
        <v>802</v>
      </c>
      <c r="C107" s="156" t="s">
        <v>756</v>
      </c>
      <c r="D107" s="156" t="s">
        <v>803</v>
      </c>
      <c r="E107" s="156" t="s">
        <v>237</v>
      </c>
      <c r="F107" s="157">
        <v>1.9E-2</v>
      </c>
      <c r="G107" s="155"/>
      <c r="H107" s="159"/>
      <c r="I107" s="160"/>
      <c r="J107" s="159"/>
      <c r="K107" s="160"/>
      <c r="L107" s="159"/>
      <c r="M107" s="160"/>
      <c r="N107" s="159"/>
      <c r="O107" s="156" t="s">
        <v>652</v>
      </c>
      <c r="R107" s="145">
        <v>0</v>
      </c>
      <c r="S107" s="145">
        <v>0</v>
      </c>
      <c r="T107" s="145">
        <v>0</v>
      </c>
      <c r="W107" s="145">
        <v>3</v>
      </c>
      <c r="AC107" s="145">
        <v>1</v>
      </c>
    </row>
    <row r="108" spans="1:29" ht="30" customHeight="1" x14ac:dyDescent="0.15">
      <c r="A108" s="156" t="s">
        <v>642</v>
      </c>
      <c r="B108" s="156" t="s">
        <v>758</v>
      </c>
      <c r="C108" s="156" t="s">
        <v>759</v>
      </c>
      <c r="D108" s="156" t="s">
        <v>760</v>
      </c>
      <c r="E108" s="156" t="s">
        <v>225</v>
      </c>
      <c r="F108" s="157">
        <v>1</v>
      </c>
      <c r="G108" s="155"/>
      <c r="H108" s="159"/>
      <c r="I108" s="160"/>
      <c r="J108" s="159"/>
      <c r="K108" s="160"/>
      <c r="L108" s="159"/>
      <c r="M108" s="160"/>
      <c r="N108" s="159"/>
      <c r="O108" s="156" t="s">
        <v>652</v>
      </c>
      <c r="P108" s="145">
        <v>108</v>
      </c>
      <c r="R108" s="145">
        <v>1</v>
      </c>
      <c r="S108" s="145">
        <v>0</v>
      </c>
      <c r="T108" s="145">
        <v>0.03</v>
      </c>
      <c r="AC108" s="145">
        <v>1</v>
      </c>
    </row>
    <row r="109" spans="1:29" ht="30" customHeight="1" x14ac:dyDescent="0.15">
      <c r="A109" s="157"/>
      <c r="B109" s="157"/>
      <c r="C109" s="157" t="s">
        <v>709</v>
      </c>
      <c r="D109" s="157"/>
      <c r="E109" s="157"/>
      <c r="F109" s="157"/>
      <c r="G109" s="155"/>
      <c r="H109" s="151"/>
      <c r="I109" s="157"/>
      <c r="J109" s="151"/>
      <c r="K109" s="157"/>
      <c r="L109" s="151"/>
      <c r="M109" s="157"/>
      <c r="N109" s="151"/>
      <c r="O109" s="157"/>
    </row>
    <row r="110" spans="1:29" ht="30" customHeight="1" x14ac:dyDescent="0.15">
      <c r="A110" s="157"/>
      <c r="B110" s="157"/>
      <c r="C110" s="157"/>
      <c r="D110" s="157"/>
      <c r="E110" s="157"/>
      <c r="F110" s="157"/>
      <c r="G110" s="155"/>
      <c r="H110" s="157"/>
      <c r="I110" s="157"/>
      <c r="J110" s="157"/>
      <c r="K110" s="157"/>
      <c r="L110" s="157"/>
      <c r="M110" s="157"/>
      <c r="N110" s="157"/>
      <c r="O110" s="157"/>
    </row>
    <row r="111" spans="1:29" ht="30" customHeight="1" x14ac:dyDescent="0.15">
      <c r="A111" s="157"/>
      <c r="B111" s="157"/>
      <c r="C111" s="156" t="s">
        <v>827</v>
      </c>
      <c r="D111" s="157"/>
      <c r="E111" s="157"/>
      <c r="F111" s="157"/>
      <c r="G111" s="155"/>
      <c r="H111" s="157"/>
      <c r="I111" s="157"/>
      <c r="J111" s="157"/>
      <c r="K111" s="157"/>
      <c r="L111" s="157"/>
      <c r="M111" s="157"/>
      <c r="N111" s="157"/>
      <c r="O111" s="157"/>
    </row>
    <row r="112" spans="1:29" ht="30" customHeight="1" x14ac:dyDescent="0.15">
      <c r="A112" s="156" t="s">
        <v>644</v>
      </c>
      <c r="B112" s="156" t="s">
        <v>828</v>
      </c>
      <c r="C112" s="156" t="s">
        <v>808</v>
      </c>
      <c r="D112" s="156" t="s">
        <v>829</v>
      </c>
      <c r="E112" s="156" t="s">
        <v>314</v>
      </c>
      <c r="F112" s="157">
        <v>1.05</v>
      </c>
      <c r="G112" s="155"/>
      <c r="H112" s="159"/>
      <c r="I112" s="160"/>
      <c r="J112" s="159"/>
      <c r="K112" s="160"/>
      <c r="L112" s="159"/>
      <c r="M112" s="160"/>
      <c r="N112" s="159"/>
      <c r="O112" s="156" t="s">
        <v>652</v>
      </c>
      <c r="R112" s="145">
        <v>0</v>
      </c>
      <c r="S112" s="145">
        <v>0</v>
      </c>
      <c r="T112" s="145">
        <v>0</v>
      </c>
      <c r="X112" s="145">
        <v>4</v>
      </c>
      <c r="AC112" s="145">
        <v>1</v>
      </c>
    </row>
    <row r="113" spans="1:29" ht="30" customHeight="1" x14ac:dyDescent="0.15">
      <c r="A113" s="156" t="s">
        <v>644</v>
      </c>
      <c r="B113" s="156" t="s">
        <v>810</v>
      </c>
      <c r="C113" s="156" t="s">
        <v>811</v>
      </c>
      <c r="D113" s="156" t="s">
        <v>812</v>
      </c>
      <c r="E113" s="156" t="s">
        <v>225</v>
      </c>
      <c r="F113" s="157">
        <v>1</v>
      </c>
      <c r="G113" s="155"/>
      <c r="H113" s="159"/>
      <c r="I113" s="160"/>
      <c r="J113" s="159"/>
      <c r="K113" s="160"/>
      <c r="L113" s="159"/>
      <c r="M113" s="160"/>
      <c r="N113" s="159"/>
      <c r="O113" s="156" t="s">
        <v>652</v>
      </c>
      <c r="P113" s="145">
        <v>113</v>
      </c>
      <c r="R113" s="145">
        <v>0</v>
      </c>
      <c r="S113" s="145">
        <v>0</v>
      </c>
      <c r="T113" s="145">
        <v>0.03</v>
      </c>
      <c r="AC113" s="145">
        <v>1</v>
      </c>
    </row>
    <row r="114" spans="1:29" ht="30" customHeight="1" x14ac:dyDescent="0.15">
      <c r="A114" s="156" t="s">
        <v>644</v>
      </c>
      <c r="B114" s="156" t="s">
        <v>813</v>
      </c>
      <c r="C114" s="156" t="s">
        <v>814</v>
      </c>
      <c r="D114" s="156" t="s">
        <v>815</v>
      </c>
      <c r="E114" s="156" t="s">
        <v>730</v>
      </c>
      <c r="F114" s="157">
        <v>1.2E-2</v>
      </c>
      <c r="G114" s="155"/>
      <c r="H114" s="159"/>
      <c r="I114" s="160"/>
      <c r="J114" s="159"/>
      <c r="K114" s="160"/>
      <c r="L114" s="159"/>
      <c r="M114" s="160"/>
      <c r="N114" s="159"/>
      <c r="O114" s="156" t="s">
        <v>652</v>
      </c>
      <c r="R114" s="145">
        <v>0</v>
      </c>
      <c r="S114" s="145">
        <v>0</v>
      </c>
      <c r="T114" s="145">
        <v>0</v>
      </c>
      <c r="AC114" s="145">
        <v>1</v>
      </c>
    </row>
    <row r="115" spans="1:29" ht="30" customHeight="1" x14ac:dyDescent="0.15">
      <c r="A115" s="156" t="s">
        <v>644</v>
      </c>
      <c r="B115" s="156" t="s">
        <v>816</v>
      </c>
      <c r="C115" s="156" t="s">
        <v>817</v>
      </c>
      <c r="D115" s="156" t="s">
        <v>818</v>
      </c>
      <c r="E115" s="156" t="s">
        <v>701</v>
      </c>
      <c r="F115" s="157">
        <v>0.39</v>
      </c>
      <c r="G115" s="155"/>
      <c r="H115" s="159"/>
      <c r="I115" s="160"/>
      <c r="J115" s="159"/>
      <c r="K115" s="160"/>
      <c r="L115" s="159"/>
      <c r="M115" s="160"/>
      <c r="N115" s="159"/>
      <c r="O115" s="156" t="s">
        <v>652</v>
      </c>
      <c r="R115" s="145">
        <v>0</v>
      </c>
      <c r="S115" s="145">
        <v>0</v>
      </c>
      <c r="T115" s="145">
        <v>0</v>
      </c>
      <c r="AC115" s="145">
        <v>1</v>
      </c>
    </row>
    <row r="116" spans="1:29" ht="30" customHeight="1" x14ac:dyDescent="0.15">
      <c r="A116" s="156" t="s">
        <v>644</v>
      </c>
      <c r="B116" s="156" t="s">
        <v>819</v>
      </c>
      <c r="C116" s="156" t="s">
        <v>820</v>
      </c>
      <c r="D116" s="156" t="s">
        <v>821</v>
      </c>
      <c r="E116" s="156" t="s">
        <v>314</v>
      </c>
      <c r="F116" s="157">
        <v>0.34</v>
      </c>
      <c r="G116" s="155"/>
      <c r="H116" s="159"/>
      <c r="I116" s="160"/>
      <c r="J116" s="159"/>
      <c r="K116" s="160"/>
      <c r="L116" s="159"/>
      <c r="M116" s="160"/>
      <c r="N116" s="159"/>
      <c r="O116" s="156" t="s">
        <v>652</v>
      </c>
      <c r="R116" s="145">
        <v>0</v>
      </c>
      <c r="S116" s="145">
        <v>0</v>
      </c>
      <c r="T116" s="145">
        <v>0</v>
      </c>
      <c r="AC116" s="145">
        <v>1</v>
      </c>
    </row>
    <row r="117" spans="1:29" ht="30" customHeight="1" x14ac:dyDescent="0.15">
      <c r="A117" s="156" t="s">
        <v>644</v>
      </c>
      <c r="B117" s="156" t="s">
        <v>822</v>
      </c>
      <c r="C117" s="156" t="s">
        <v>756</v>
      </c>
      <c r="D117" s="156" t="s">
        <v>823</v>
      </c>
      <c r="E117" s="156" t="s">
        <v>237</v>
      </c>
      <c r="F117" s="157">
        <v>4.3999999999999997E-2</v>
      </c>
      <c r="G117" s="155"/>
      <c r="H117" s="159"/>
      <c r="I117" s="160"/>
      <c r="J117" s="159"/>
      <c r="K117" s="160"/>
      <c r="L117" s="159"/>
      <c r="M117" s="160"/>
      <c r="N117" s="159"/>
      <c r="O117" s="156" t="s">
        <v>652</v>
      </c>
      <c r="R117" s="145">
        <v>0</v>
      </c>
      <c r="S117" s="145">
        <v>0</v>
      </c>
      <c r="T117" s="145">
        <v>0</v>
      </c>
      <c r="W117" s="145">
        <v>3</v>
      </c>
      <c r="AC117" s="145">
        <v>1</v>
      </c>
    </row>
    <row r="118" spans="1:29" ht="30" customHeight="1" x14ac:dyDescent="0.15">
      <c r="A118" s="156" t="s">
        <v>644</v>
      </c>
      <c r="B118" s="156" t="s">
        <v>802</v>
      </c>
      <c r="C118" s="156" t="s">
        <v>756</v>
      </c>
      <c r="D118" s="156" t="s">
        <v>803</v>
      </c>
      <c r="E118" s="156" t="s">
        <v>237</v>
      </c>
      <c r="F118" s="157">
        <v>2.1999999999999999E-2</v>
      </c>
      <c r="G118" s="155"/>
      <c r="H118" s="159"/>
      <c r="I118" s="160"/>
      <c r="J118" s="159"/>
      <c r="K118" s="160"/>
      <c r="L118" s="159"/>
      <c r="M118" s="160"/>
      <c r="N118" s="159"/>
      <c r="O118" s="156" t="s">
        <v>652</v>
      </c>
      <c r="R118" s="145">
        <v>0</v>
      </c>
      <c r="S118" s="145">
        <v>0</v>
      </c>
      <c r="T118" s="145">
        <v>0</v>
      </c>
      <c r="W118" s="145">
        <v>3</v>
      </c>
      <c r="AC118" s="145">
        <v>1</v>
      </c>
    </row>
    <row r="119" spans="1:29" ht="30" customHeight="1" x14ac:dyDescent="0.15">
      <c r="A119" s="156" t="s">
        <v>644</v>
      </c>
      <c r="B119" s="156" t="s">
        <v>758</v>
      </c>
      <c r="C119" s="156" t="s">
        <v>759</v>
      </c>
      <c r="D119" s="156" t="s">
        <v>760</v>
      </c>
      <c r="E119" s="156" t="s">
        <v>225</v>
      </c>
      <c r="F119" s="157">
        <v>1</v>
      </c>
      <c r="G119" s="155"/>
      <c r="H119" s="159"/>
      <c r="I119" s="160"/>
      <c r="J119" s="159"/>
      <c r="K119" s="160"/>
      <c r="L119" s="159"/>
      <c r="M119" s="160"/>
      <c r="N119" s="159"/>
      <c r="O119" s="156" t="s">
        <v>652</v>
      </c>
      <c r="P119" s="145">
        <v>119</v>
      </c>
      <c r="R119" s="145">
        <v>1</v>
      </c>
      <c r="S119" s="145">
        <v>0</v>
      </c>
      <c r="T119" s="145">
        <v>0.03</v>
      </c>
      <c r="AC119" s="145">
        <v>1</v>
      </c>
    </row>
    <row r="120" spans="1:29" ht="30" customHeight="1" x14ac:dyDescent="0.15">
      <c r="A120" s="157"/>
      <c r="B120" s="157"/>
      <c r="C120" s="157" t="s">
        <v>709</v>
      </c>
      <c r="D120" s="157"/>
      <c r="E120" s="157"/>
      <c r="F120" s="157"/>
      <c r="G120" s="155"/>
      <c r="H120" s="151"/>
      <c r="I120" s="157"/>
      <c r="J120" s="151"/>
      <c r="K120" s="157"/>
      <c r="L120" s="151"/>
      <c r="M120" s="157"/>
      <c r="N120" s="151"/>
      <c r="O120" s="157"/>
    </row>
    <row r="121" spans="1:29" ht="30" customHeight="1" x14ac:dyDescent="0.15">
      <c r="A121" s="157"/>
      <c r="B121" s="157"/>
      <c r="C121" s="157"/>
      <c r="D121" s="157"/>
      <c r="E121" s="157"/>
      <c r="F121" s="157"/>
      <c r="G121" s="155"/>
      <c r="H121" s="157"/>
      <c r="I121" s="157"/>
      <c r="J121" s="157"/>
      <c r="K121" s="157"/>
      <c r="L121" s="157"/>
      <c r="M121" s="157"/>
      <c r="N121" s="157"/>
      <c r="O121" s="157"/>
    </row>
    <row r="122" spans="1:29" ht="30" customHeight="1" x14ac:dyDescent="0.15">
      <c r="A122" s="157"/>
      <c r="B122" s="157"/>
      <c r="C122" s="156" t="s">
        <v>830</v>
      </c>
      <c r="D122" s="157"/>
      <c r="E122" s="157"/>
      <c r="F122" s="157"/>
      <c r="G122" s="155"/>
      <c r="H122" s="157"/>
      <c r="I122" s="157"/>
      <c r="J122" s="157"/>
      <c r="K122" s="157"/>
      <c r="L122" s="157"/>
      <c r="M122" s="157"/>
      <c r="N122" s="157"/>
      <c r="O122" s="157"/>
    </row>
    <row r="123" spans="1:29" ht="30" customHeight="1" x14ac:dyDescent="0.15">
      <c r="A123" s="156" t="s">
        <v>646</v>
      </c>
      <c r="B123" s="156" t="s">
        <v>831</v>
      </c>
      <c r="C123" s="156" t="s">
        <v>808</v>
      </c>
      <c r="D123" s="156" t="s">
        <v>832</v>
      </c>
      <c r="E123" s="156" t="s">
        <v>314</v>
      </c>
      <c r="F123" s="157">
        <v>1.05</v>
      </c>
      <c r="G123" s="155"/>
      <c r="H123" s="159"/>
      <c r="I123" s="160"/>
      <c r="J123" s="159"/>
      <c r="K123" s="160"/>
      <c r="L123" s="159"/>
      <c r="M123" s="160"/>
      <c r="N123" s="159"/>
      <c r="O123" s="156" t="s">
        <v>652</v>
      </c>
      <c r="R123" s="145">
        <v>0</v>
      </c>
      <c r="S123" s="145">
        <v>0</v>
      </c>
      <c r="T123" s="145">
        <v>0</v>
      </c>
      <c r="X123" s="145">
        <v>4</v>
      </c>
      <c r="AC123" s="145">
        <v>1</v>
      </c>
    </row>
    <row r="124" spans="1:29" ht="30" customHeight="1" x14ac:dyDescent="0.15">
      <c r="A124" s="156" t="s">
        <v>646</v>
      </c>
      <c r="B124" s="156" t="s">
        <v>810</v>
      </c>
      <c r="C124" s="156" t="s">
        <v>811</v>
      </c>
      <c r="D124" s="156" t="s">
        <v>812</v>
      </c>
      <c r="E124" s="156" t="s">
        <v>225</v>
      </c>
      <c r="F124" s="157">
        <v>1</v>
      </c>
      <c r="G124" s="155"/>
      <c r="H124" s="159"/>
      <c r="I124" s="160"/>
      <c r="J124" s="159"/>
      <c r="K124" s="160"/>
      <c r="L124" s="159"/>
      <c r="M124" s="160"/>
      <c r="N124" s="159"/>
      <c r="O124" s="156" t="s">
        <v>652</v>
      </c>
      <c r="P124" s="145">
        <v>124</v>
      </c>
      <c r="R124" s="145">
        <v>0</v>
      </c>
      <c r="S124" s="145">
        <v>0</v>
      </c>
      <c r="T124" s="145">
        <v>0.03</v>
      </c>
      <c r="AC124" s="145">
        <v>1</v>
      </c>
    </row>
    <row r="125" spans="1:29" ht="30" customHeight="1" x14ac:dyDescent="0.15">
      <c r="A125" s="156" t="s">
        <v>646</v>
      </c>
      <c r="B125" s="156" t="s">
        <v>813</v>
      </c>
      <c r="C125" s="156" t="s">
        <v>814</v>
      </c>
      <c r="D125" s="156" t="s">
        <v>815</v>
      </c>
      <c r="E125" s="156" t="s">
        <v>730</v>
      </c>
      <c r="F125" s="157">
        <v>1.2E-2</v>
      </c>
      <c r="G125" s="155"/>
      <c r="H125" s="159"/>
      <c r="I125" s="160"/>
      <c r="J125" s="159"/>
      <c r="K125" s="160"/>
      <c r="L125" s="159"/>
      <c r="M125" s="160"/>
      <c r="N125" s="159"/>
      <c r="O125" s="156" t="s">
        <v>652</v>
      </c>
      <c r="R125" s="145">
        <v>0</v>
      </c>
      <c r="S125" s="145">
        <v>0</v>
      </c>
      <c r="T125" s="145">
        <v>0</v>
      </c>
      <c r="AC125" s="145">
        <v>1</v>
      </c>
    </row>
    <row r="126" spans="1:29" ht="30" customHeight="1" x14ac:dyDescent="0.15">
      <c r="A126" s="156" t="s">
        <v>646</v>
      </c>
      <c r="B126" s="156" t="s">
        <v>816</v>
      </c>
      <c r="C126" s="156" t="s">
        <v>817</v>
      </c>
      <c r="D126" s="156" t="s">
        <v>818</v>
      </c>
      <c r="E126" s="156" t="s">
        <v>701</v>
      </c>
      <c r="F126" s="157">
        <v>0.44</v>
      </c>
      <c r="G126" s="155"/>
      <c r="H126" s="159"/>
      <c r="I126" s="160"/>
      <c r="J126" s="159"/>
      <c r="K126" s="160"/>
      <c r="L126" s="159"/>
      <c r="M126" s="160"/>
      <c r="N126" s="159"/>
      <c r="O126" s="156" t="s">
        <v>652</v>
      </c>
      <c r="R126" s="145">
        <v>0</v>
      </c>
      <c r="S126" s="145">
        <v>0</v>
      </c>
      <c r="T126" s="145">
        <v>0</v>
      </c>
      <c r="AC126" s="145">
        <v>1</v>
      </c>
    </row>
    <row r="127" spans="1:29" ht="30" customHeight="1" x14ac:dyDescent="0.15">
      <c r="A127" s="156" t="s">
        <v>646</v>
      </c>
      <c r="B127" s="156" t="s">
        <v>819</v>
      </c>
      <c r="C127" s="156" t="s">
        <v>820</v>
      </c>
      <c r="D127" s="156" t="s">
        <v>821</v>
      </c>
      <c r="E127" s="156" t="s">
        <v>314</v>
      </c>
      <c r="F127" s="157">
        <v>0.38</v>
      </c>
      <c r="G127" s="155"/>
      <c r="H127" s="159"/>
      <c r="I127" s="160"/>
      <c r="J127" s="159"/>
      <c r="K127" s="160"/>
      <c r="L127" s="159"/>
      <c r="M127" s="160"/>
      <c r="N127" s="159"/>
      <c r="O127" s="156" t="s">
        <v>652</v>
      </c>
      <c r="R127" s="145">
        <v>0</v>
      </c>
      <c r="S127" s="145">
        <v>0</v>
      </c>
      <c r="T127" s="145">
        <v>0</v>
      </c>
      <c r="AC127" s="145">
        <v>1</v>
      </c>
    </row>
    <row r="128" spans="1:29" ht="30" customHeight="1" x14ac:dyDescent="0.15">
      <c r="A128" s="156" t="s">
        <v>646</v>
      </c>
      <c r="B128" s="156" t="s">
        <v>822</v>
      </c>
      <c r="C128" s="156" t="s">
        <v>756</v>
      </c>
      <c r="D128" s="156" t="s">
        <v>823</v>
      </c>
      <c r="E128" s="156" t="s">
        <v>237</v>
      </c>
      <c r="F128" s="157">
        <v>5.2999999999999999E-2</v>
      </c>
      <c r="G128" s="155"/>
      <c r="H128" s="159"/>
      <c r="I128" s="160"/>
      <c r="J128" s="159"/>
      <c r="K128" s="160"/>
      <c r="L128" s="159"/>
      <c r="M128" s="160"/>
      <c r="N128" s="159"/>
      <c r="O128" s="156" t="s">
        <v>652</v>
      </c>
      <c r="R128" s="145">
        <v>0</v>
      </c>
      <c r="S128" s="145">
        <v>0</v>
      </c>
      <c r="T128" s="145">
        <v>0</v>
      </c>
      <c r="W128" s="145">
        <v>3</v>
      </c>
      <c r="AC128" s="145">
        <v>1</v>
      </c>
    </row>
    <row r="129" spans="1:29" ht="30" customHeight="1" x14ac:dyDescent="0.15">
      <c r="A129" s="156" t="s">
        <v>646</v>
      </c>
      <c r="B129" s="156" t="s">
        <v>802</v>
      </c>
      <c r="C129" s="156" t="s">
        <v>756</v>
      </c>
      <c r="D129" s="156" t="s">
        <v>803</v>
      </c>
      <c r="E129" s="156" t="s">
        <v>237</v>
      </c>
      <c r="F129" s="157">
        <v>2.5999999999999999E-2</v>
      </c>
      <c r="G129" s="155"/>
      <c r="H129" s="159"/>
      <c r="I129" s="160"/>
      <c r="J129" s="159"/>
      <c r="K129" s="160"/>
      <c r="L129" s="159"/>
      <c r="M129" s="160"/>
      <c r="N129" s="159"/>
      <c r="O129" s="156" t="s">
        <v>652</v>
      </c>
      <c r="R129" s="145">
        <v>0</v>
      </c>
      <c r="S129" s="145">
        <v>0</v>
      </c>
      <c r="T129" s="145">
        <v>0</v>
      </c>
      <c r="W129" s="145">
        <v>3</v>
      </c>
      <c r="AC129" s="145">
        <v>1</v>
      </c>
    </row>
    <row r="130" spans="1:29" ht="30" customHeight="1" x14ac:dyDescent="0.15">
      <c r="A130" s="156" t="s">
        <v>646</v>
      </c>
      <c r="B130" s="156" t="s">
        <v>758</v>
      </c>
      <c r="C130" s="156" t="s">
        <v>759</v>
      </c>
      <c r="D130" s="156" t="s">
        <v>760</v>
      </c>
      <c r="E130" s="156" t="s">
        <v>225</v>
      </c>
      <c r="F130" s="157">
        <v>1</v>
      </c>
      <c r="G130" s="155"/>
      <c r="H130" s="159"/>
      <c r="I130" s="160"/>
      <c r="J130" s="159"/>
      <c r="K130" s="160"/>
      <c r="L130" s="159"/>
      <c r="M130" s="160"/>
      <c r="N130" s="159"/>
      <c r="O130" s="156" t="s">
        <v>652</v>
      </c>
      <c r="P130" s="145">
        <v>130</v>
      </c>
      <c r="R130" s="145">
        <v>1</v>
      </c>
      <c r="S130" s="145">
        <v>0</v>
      </c>
      <c r="T130" s="145">
        <v>0.03</v>
      </c>
      <c r="AC130" s="145">
        <v>1</v>
      </c>
    </row>
    <row r="131" spans="1:29" ht="30" customHeight="1" x14ac:dyDescent="0.15">
      <c r="A131" s="157"/>
      <c r="B131" s="157"/>
      <c r="C131" s="157" t="s">
        <v>709</v>
      </c>
      <c r="D131" s="157"/>
      <c r="E131" s="157"/>
      <c r="F131" s="157"/>
      <c r="G131" s="155"/>
      <c r="H131" s="151"/>
      <c r="I131" s="157"/>
      <c r="J131" s="151"/>
      <c r="K131" s="157"/>
      <c r="L131" s="151"/>
      <c r="M131" s="157"/>
      <c r="N131" s="151"/>
      <c r="O131" s="157"/>
    </row>
    <row r="132" spans="1:29" ht="30" customHeight="1" x14ac:dyDescent="0.15">
      <c r="A132" s="157"/>
      <c r="B132" s="157"/>
      <c r="C132" s="157"/>
      <c r="D132" s="157"/>
      <c r="E132" s="157"/>
      <c r="F132" s="157"/>
      <c r="G132" s="155"/>
      <c r="H132" s="157"/>
      <c r="I132" s="157"/>
      <c r="J132" s="157"/>
      <c r="K132" s="157"/>
      <c r="L132" s="157"/>
      <c r="M132" s="157"/>
      <c r="N132" s="157"/>
      <c r="O132" s="157"/>
    </row>
    <row r="133" spans="1:29" ht="30" customHeight="1" x14ac:dyDescent="0.15">
      <c r="A133" s="157"/>
      <c r="B133" s="157"/>
      <c r="C133" s="156" t="s">
        <v>833</v>
      </c>
      <c r="D133" s="157"/>
      <c r="E133" s="157"/>
      <c r="F133" s="157"/>
      <c r="G133" s="155"/>
      <c r="H133" s="157"/>
      <c r="I133" s="157"/>
      <c r="J133" s="157"/>
      <c r="K133" s="157"/>
      <c r="L133" s="157"/>
      <c r="M133" s="157"/>
      <c r="N133" s="157"/>
      <c r="O133" s="157"/>
    </row>
    <row r="134" spans="1:29" ht="30" customHeight="1" x14ac:dyDescent="0.15">
      <c r="A134" s="156" t="s">
        <v>648</v>
      </c>
      <c r="B134" s="156" t="s">
        <v>834</v>
      </c>
      <c r="C134" s="156" t="s">
        <v>808</v>
      </c>
      <c r="D134" s="156" t="s">
        <v>835</v>
      </c>
      <c r="E134" s="156" t="s">
        <v>314</v>
      </c>
      <c r="F134" s="157">
        <v>1.05</v>
      </c>
      <c r="G134" s="155"/>
      <c r="H134" s="159"/>
      <c r="I134" s="160"/>
      <c r="J134" s="159"/>
      <c r="K134" s="160"/>
      <c r="L134" s="159"/>
      <c r="M134" s="160"/>
      <c r="N134" s="159"/>
      <c r="O134" s="156" t="s">
        <v>652</v>
      </c>
      <c r="R134" s="145">
        <v>0</v>
      </c>
      <c r="S134" s="145">
        <v>0</v>
      </c>
      <c r="T134" s="145">
        <v>0</v>
      </c>
      <c r="X134" s="145">
        <v>4</v>
      </c>
      <c r="AC134" s="145">
        <v>1</v>
      </c>
    </row>
    <row r="135" spans="1:29" ht="30" customHeight="1" x14ac:dyDescent="0.15">
      <c r="A135" s="156" t="s">
        <v>648</v>
      </c>
      <c r="B135" s="156" t="s">
        <v>810</v>
      </c>
      <c r="C135" s="156" t="s">
        <v>811</v>
      </c>
      <c r="D135" s="156" t="s">
        <v>812</v>
      </c>
      <c r="E135" s="156" t="s">
        <v>225</v>
      </c>
      <c r="F135" s="157">
        <v>1</v>
      </c>
      <c r="G135" s="155"/>
      <c r="H135" s="159"/>
      <c r="I135" s="160"/>
      <c r="J135" s="159"/>
      <c r="K135" s="160"/>
      <c r="L135" s="159"/>
      <c r="M135" s="160"/>
      <c r="N135" s="159"/>
      <c r="O135" s="156" t="s">
        <v>652</v>
      </c>
      <c r="P135" s="145">
        <v>135</v>
      </c>
      <c r="R135" s="145">
        <v>0</v>
      </c>
      <c r="S135" s="145">
        <v>0</v>
      </c>
      <c r="T135" s="145">
        <v>0.03</v>
      </c>
      <c r="AC135" s="145">
        <v>1</v>
      </c>
    </row>
    <row r="136" spans="1:29" ht="30" customHeight="1" x14ac:dyDescent="0.15">
      <c r="A136" s="156" t="s">
        <v>648</v>
      </c>
      <c r="B136" s="156" t="s">
        <v>813</v>
      </c>
      <c r="C136" s="156" t="s">
        <v>814</v>
      </c>
      <c r="D136" s="156" t="s">
        <v>815</v>
      </c>
      <c r="E136" s="156" t="s">
        <v>730</v>
      </c>
      <c r="F136" s="157">
        <v>0.02</v>
      </c>
      <c r="G136" s="155"/>
      <c r="H136" s="159"/>
      <c r="I136" s="160"/>
      <c r="J136" s="159"/>
      <c r="K136" s="160"/>
      <c r="L136" s="159"/>
      <c r="M136" s="160"/>
      <c r="N136" s="159"/>
      <c r="O136" s="156" t="s">
        <v>652</v>
      </c>
      <c r="R136" s="145">
        <v>0</v>
      </c>
      <c r="S136" s="145">
        <v>0</v>
      </c>
      <c r="T136" s="145">
        <v>0</v>
      </c>
      <c r="AC136" s="145">
        <v>1</v>
      </c>
    </row>
    <row r="137" spans="1:29" ht="30" customHeight="1" x14ac:dyDescent="0.15">
      <c r="A137" s="156" t="s">
        <v>648</v>
      </c>
      <c r="B137" s="156" t="s">
        <v>816</v>
      </c>
      <c r="C137" s="156" t="s">
        <v>817</v>
      </c>
      <c r="D137" s="156" t="s">
        <v>818</v>
      </c>
      <c r="E137" s="156" t="s">
        <v>701</v>
      </c>
      <c r="F137" s="157">
        <v>0.83</v>
      </c>
      <c r="G137" s="155"/>
      <c r="H137" s="159"/>
      <c r="I137" s="160"/>
      <c r="J137" s="159"/>
      <c r="K137" s="160"/>
      <c r="L137" s="159"/>
      <c r="M137" s="160"/>
      <c r="N137" s="159"/>
      <c r="O137" s="156" t="s">
        <v>652</v>
      </c>
      <c r="R137" s="145">
        <v>0</v>
      </c>
      <c r="S137" s="145">
        <v>0</v>
      </c>
      <c r="T137" s="145">
        <v>0</v>
      </c>
      <c r="AC137" s="145">
        <v>1</v>
      </c>
    </row>
    <row r="138" spans="1:29" ht="30" customHeight="1" x14ac:dyDescent="0.15">
      <c r="A138" s="156" t="s">
        <v>648</v>
      </c>
      <c r="B138" s="156" t="s">
        <v>819</v>
      </c>
      <c r="C138" s="156" t="s">
        <v>820</v>
      </c>
      <c r="D138" s="156" t="s">
        <v>821</v>
      </c>
      <c r="E138" s="156" t="s">
        <v>314</v>
      </c>
      <c r="F138" s="157">
        <v>0.72</v>
      </c>
      <c r="G138" s="155"/>
      <c r="H138" s="159"/>
      <c r="I138" s="160"/>
      <c r="J138" s="159"/>
      <c r="K138" s="160"/>
      <c r="L138" s="159"/>
      <c r="M138" s="160"/>
      <c r="N138" s="159"/>
      <c r="O138" s="156" t="s">
        <v>652</v>
      </c>
      <c r="R138" s="145">
        <v>0</v>
      </c>
      <c r="S138" s="145">
        <v>0</v>
      </c>
      <c r="T138" s="145">
        <v>0</v>
      </c>
      <c r="AC138" s="145">
        <v>1</v>
      </c>
    </row>
    <row r="139" spans="1:29" ht="30" customHeight="1" x14ac:dyDescent="0.15">
      <c r="A139" s="156" t="s">
        <v>648</v>
      </c>
      <c r="B139" s="156" t="s">
        <v>822</v>
      </c>
      <c r="C139" s="156" t="s">
        <v>756</v>
      </c>
      <c r="D139" s="156" t="s">
        <v>823</v>
      </c>
      <c r="E139" s="156" t="s">
        <v>237</v>
      </c>
      <c r="F139" s="157">
        <v>0.105</v>
      </c>
      <c r="G139" s="155"/>
      <c r="H139" s="159"/>
      <c r="I139" s="160"/>
      <c r="J139" s="159"/>
      <c r="K139" s="160"/>
      <c r="L139" s="159"/>
      <c r="M139" s="160"/>
      <c r="N139" s="159"/>
      <c r="O139" s="156" t="s">
        <v>652</v>
      </c>
      <c r="R139" s="145">
        <v>0</v>
      </c>
      <c r="S139" s="145">
        <v>0</v>
      </c>
      <c r="T139" s="145">
        <v>0</v>
      </c>
      <c r="W139" s="145">
        <v>3</v>
      </c>
      <c r="AC139" s="145">
        <v>1</v>
      </c>
    </row>
    <row r="140" spans="1:29" ht="30" customHeight="1" x14ac:dyDescent="0.15">
      <c r="A140" s="156" t="s">
        <v>648</v>
      </c>
      <c r="B140" s="156" t="s">
        <v>802</v>
      </c>
      <c r="C140" s="156" t="s">
        <v>756</v>
      </c>
      <c r="D140" s="156" t="s">
        <v>803</v>
      </c>
      <c r="E140" s="156" t="s">
        <v>237</v>
      </c>
      <c r="F140" s="157">
        <v>5.2999999999999999E-2</v>
      </c>
      <c r="G140" s="155"/>
      <c r="H140" s="159"/>
      <c r="I140" s="160"/>
      <c r="J140" s="159"/>
      <c r="K140" s="160"/>
      <c r="L140" s="159"/>
      <c r="M140" s="160"/>
      <c r="N140" s="159"/>
      <c r="O140" s="156" t="s">
        <v>652</v>
      </c>
      <c r="R140" s="145">
        <v>0</v>
      </c>
      <c r="S140" s="145">
        <v>0</v>
      </c>
      <c r="T140" s="145">
        <v>0</v>
      </c>
      <c r="W140" s="145">
        <v>3</v>
      </c>
      <c r="AC140" s="145">
        <v>1</v>
      </c>
    </row>
    <row r="141" spans="1:29" ht="30" customHeight="1" x14ac:dyDescent="0.15">
      <c r="A141" s="156" t="s">
        <v>648</v>
      </c>
      <c r="B141" s="156" t="s">
        <v>758</v>
      </c>
      <c r="C141" s="156" t="s">
        <v>759</v>
      </c>
      <c r="D141" s="156" t="s">
        <v>760</v>
      </c>
      <c r="E141" s="156" t="s">
        <v>225</v>
      </c>
      <c r="F141" s="157">
        <v>1</v>
      </c>
      <c r="G141" s="155"/>
      <c r="H141" s="159"/>
      <c r="I141" s="160"/>
      <c r="J141" s="159"/>
      <c r="K141" s="160"/>
      <c r="L141" s="159"/>
      <c r="M141" s="160"/>
      <c r="N141" s="159"/>
      <c r="O141" s="156" t="s">
        <v>652</v>
      </c>
      <c r="P141" s="145">
        <v>141</v>
      </c>
      <c r="R141" s="145">
        <v>1</v>
      </c>
      <c r="S141" s="145">
        <v>0</v>
      </c>
      <c r="T141" s="145">
        <v>0.03</v>
      </c>
      <c r="AC141" s="145">
        <v>1</v>
      </c>
    </row>
    <row r="142" spans="1:29" ht="30" customHeight="1" x14ac:dyDescent="0.15">
      <c r="A142" s="157"/>
      <c r="B142" s="157"/>
      <c r="C142" s="157" t="s">
        <v>709</v>
      </c>
      <c r="D142" s="157"/>
      <c r="E142" s="157"/>
      <c r="F142" s="157"/>
      <c r="G142" s="155"/>
      <c r="H142" s="151"/>
      <c r="I142" s="157"/>
      <c r="J142" s="151"/>
      <c r="K142" s="157"/>
      <c r="L142" s="151"/>
      <c r="M142" s="157"/>
      <c r="N142" s="151"/>
      <c r="O142" s="157"/>
    </row>
    <row r="143" spans="1:29" ht="30" customHeight="1" x14ac:dyDescent="0.15">
      <c r="A143" s="157"/>
      <c r="B143" s="157"/>
      <c r="C143" s="157"/>
      <c r="D143" s="157"/>
      <c r="E143" s="157"/>
      <c r="F143" s="157"/>
      <c r="G143" s="155"/>
      <c r="H143" s="157"/>
      <c r="I143" s="157"/>
      <c r="J143" s="157"/>
      <c r="K143" s="157"/>
      <c r="L143" s="157"/>
      <c r="M143" s="157"/>
      <c r="N143" s="157"/>
      <c r="O143" s="157"/>
    </row>
    <row r="144" spans="1:29" ht="30" customHeight="1" x14ac:dyDescent="0.15">
      <c r="A144" s="157"/>
      <c r="B144" s="157"/>
      <c r="C144" s="156" t="s">
        <v>836</v>
      </c>
      <c r="D144" s="157"/>
      <c r="E144" s="157"/>
      <c r="F144" s="157"/>
      <c r="G144" s="155"/>
      <c r="H144" s="157"/>
      <c r="I144" s="157"/>
      <c r="J144" s="157"/>
      <c r="K144" s="157"/>
      <c r="L144" s="157"/>
      <c r="M144" s="157"/>
      <c r="N144" s="157"/>
      <c r="O144" s="157"/>
    </row>
    <row r="145" spans="1:29" ht="30" customHeight="1" x14ac:dyDescent="0.15">
      <c r="A145" s="156" t="s">
        <v>716</v>
      </c>
      <c r="B145" s="156" t="s">
        <v>822</v>
      </c>
      <c r="C145" s="156" t="s">
        <v>756</v>
      </c>
      <c r="D145" s="156" t="s">
        <v>823</v>
      </c>
      <c r="E145" s="156" t="s">
        <v>237</v>
      </c>
      <c r="F145" s="157">
        <v>1.7000000000000001E-2</v>
      </c>
      <c r="G145" s="155"/>
      <c r="H145" s="159"/>
      <c r="I145" s="160"/>
      <c r="J145" s="159"/>
      <c r="K145" s="160"/>
      <c r="L145" s="159"/>
      <c r="M145" s="160"/>
      <c r="N145" s="159"/>
      <c r="O145" s="156" t="s">
        <v>652</v>
      </c>
      <c r="R145" s="145">
        <v>0</v>
      </c>
      <c r="S145" s="145">
        <v>0</v>
      </c>
      <c r="T145" s="145">
        <v>0</v>
      </c>
      <c r="W145" s="145">
        <v>3</v>
      </c>
      <c r="AC145" s="145">
        <v>1</v>
      </c>
    </row>
    <row r="146" spans="1:29" ht="30" customHeight="1" x14ac:dyDescent="0.15">
      <c r="A146" s="156" t="s">
        <v>716</v>
      </c>
      <c r="B146" s="156" t="s">
        <v>802</v>
      </c>
      <c r="C146" s="156" t="s">
        <v>756</v>
      </c>
      <c r="D146" s="156" t="s">
        <v>803</v>
      </c>
      <c r="E146" s="156" t="s">
        <v>237</v>
      </c>
      <c r="F146" s="157">
        <v>1.0999999999999999E-2</v>
      </c>
      <c r="G146" s="155"/>
      <c r="H146" s="159"/>
      <c r="I146" s="160"/>
      <c r="J146" s="159"/>
      <c r="K146" s="160"/>
      <c r="L146" s="159"/>
      <c r="M146" s="160"/>
      <c r="N146" s="159"/>
      <c r="O146" s="156" t="s">
        <v>652</v>
      </c>
      <c r="R146" s="145">
        <v>0</v>
      </c>
      <c r="S146" s="145">
        <v>0</v>
      </c>
      <c r="T146" s="145">
        <v>0</v>
      </c>
      <c r="W146" s="145">
        <v>3</v>
      </c>
      <c r="AC146" s="145">
        <v>1</v>
      </c>
    </row>
    <row r="147" spans="1:29" ht="30" customHeight="1" x14ac:dyDescent="0.15">
      <c r="A147" s="156" t="s">
        <v>716</v>
      </c>
      <c r="B147" s="156" t="s">
        <v>758</v>
      </c>
      <c r="C147" s="156" t="s">
        <v>759</v>
      </c>
      <c r="D147" s="156" t="s">
        <v>760</v>
      </c>
      <c r="E147" s="156" t="s">
        <v>225</v>
      </c>
      <c r="F147" s="157">
        <v>1</v>
      </c>
      <c r="G147" s="155"/>
      <c r="H147" s="159"/>
      <c r="I147" s="160"/>
      <c r="J147" s="159"/>
      <c r="K147" s="160"/>
      <c r="L147" s="159"/>
      <c r="M147" s="160"/>
      <c r="N147" s="159"/>
      <c r="O147" s="156" t="s">
        <v>652</v>
      </c>
      <c r="P147" s="145">
        <v>147</v>
      </c>
      <c r="R147" s="145">
        <v>1</v>
      </c>
      <c r="S147" s="145">
        <v>0</v>
      </c>
      <c r="T147" s="145">
        <v>0.03</v>
      </c>
      <c r="AC147" s="145">
        <v>1</v>
      </c>
    </row>
    <row r="148" spans="1:29" ht="30" customHeight="1" x14ac:dyDescent="0.15">
      <c r="A148" s="157"/>
      <c r="B148" s="157"/>
      <c r="C148" s="157" t="s">
        <v>709</v>
      </c>
      <c r="D148" s="157"/>
      <c r="E148" s="157"/>
      <c r="F148" s="157"/>
      <c r="G148" s="155"/>
      <c r="H148" s="151"/>
      <c r="I148" s="157"/>
      <c r="J148" s="151"/>
      <c r="K148" s="157"/>
      <c r="L148" s="151"/>
      <c r="M148" s="157"/>
      <c r="N148" s="151"/>
      <c r="O148" s="157"/>
    </row>
    <row r="149" spans="1:29" ht="30" customHeight="1" x14ac:dyDescent="0.15">
      <c r="A149" s="157"/>
      <c r="B149" s="157"/>
      <c r="C149" s="157"/>
      <c r="D149" s="157"/>
      <c r="E149" s="157"/>
      <c r="F149" s="157"/>
      <c r="G149" s="155"/>
      <c r="H149" s="157"/>
      <c r="I149" s="157"/>
      <c r="J149" s="157"/>
      <c r="K149" s="157"/>
      <c r="L149" s="157"/>
      <c r="M149" s="157"/>
      <c r="N149" s="157"/>
      <c r="O149" s="157"/>
    </row>
    <row r="150" spans="1:29" ht="30" customHeight="1" x14ac:dyDescent="0.15">
      <c r="A150" s="157"/>
      <c r="B150" s="157"/>
      <c r="C150" s="156" t="s">
        <v>837</v>
      </c>
      <c r="D150" s="157"/>
      <c r="E150" s="157"/>
      <c r="F150" s="157"/>
      <c r="G150" s="155"/>
      <c r="H150" s="157"/>
      <c r="I150" s="157"/>
      <c r="J150" s="157"/>
      <c r="K150" s="157"/>
      <c r="L150" s="157"/>
      <c r="M150" s="157"/>
      <c r="N150" s="157"/>
      <c r="O150" s="157"/>
    </row>
    <row r="151" spans="1:29" ht="30" customHeight="1" x14ac:dyDescent="0.15">
      <c r="A151" s="156" t="s">
        <v>718</v>
      </c>
      <c r="B151" s="156" t="s">
        <v>822</v>
      </c>
      <c r="C151" s="156" t="s">
        <v>756</v>
      </c>
      <c r="D151" s="156" t="s">
        <v>823</v>
      </c>
      <c r="E151" s="156" t="s">
        <v>237</v>
      </c>
      <c r="F151" s="157">
        <v>0.02</v>
      </c>
      <c r="G151" s="155"/>
      <c r="H151" s="159"/>
      <c r="I151" s="160"/>
      <c r="J151" s="159"/>
      <c r="K151" s="160"/>
      <c r="L151" s="159"/>
      <c r="M151" s="160"/>
      <c r="N151" s="159"/>
      <c r="O151" s="156" t="s">
        <v>652</v>
      </c>
      <c r="R151" s="145">
        <v>0</v>
      </c>
      <c r="S151" s="145">
        <v>0</v>
      </c>
      <c r="T151" s="145">
        <v>0</v>
      </c>
      <c r="W151" s="145">
        <v>3</v>
      </c>
      <c r="AC151" s="145">
        <v>1</v>
      </c>
    </row>
    <row r="152" spans="1:29" ht="30" customHeight="1" x14ac:dyDescent="0.15">
      <c r="A152" s="156" t="s">
        <v>718</v>
      </c>
      <c r="B152" s="156" t="s">
        <v>802</v>
      </c>
      <c r="C152" s="156" t="s">
        <v>756</v>
      </c>
      <c r="D152" s="156" t="s">
        <v>803</v>
      </c>
      <c r="E152" s="156" t="s">
        <v>237</v>
      </c>
      <c r="F152" s="157">
        <v>1.2999999999999999E-2</v>
      </c>
      <c r="G152" s="155"/>
      <c r="H152" s="159"/>
      <c r="I152" s="160"/>
      <c r="J152" s="159"/>
      <c r="K152" s="160"/>
      <c r="L152" s="159"/>
      <c r="M152" s="160"/>
      <c r="N152" s="159"/>
      <c r="O152" s="156" t="s">
        <v>652</v>
      </c>
      <c r="R152" s="145">
        <v>0</v>
      </c>
      <c r="S152" s="145">
        <v>0</v>
      </c>
      <c r="T152" s="145">
        <v>0</v>
      </c>
      <c r="W152" s="145">
        <v>3</v>
      </c>
      <c r="AC152" s="145">
        <v>1</v>
      </c>
    </row>
    <row r="153" spans="1:29" ht="30" customHeight="1" x14ac:dyDescent="0.15">
      <c r="A153" s="156" t="s">
        <v>718</v>
      </c>
      <c r="B153" s="156" t="s">
        <v>758</v>
      </c>
      <c r="C153" s="156" t="s">
        <v>759</v>
      </c>
      <c r="D153" s="156" t="s">
        <v>760</v>
      </c>
      <c r="E153" s="156" t="s">
        <v>225</v>
      </c>
      <c r="F153" s="157">
        <v>1</v>
      </c>
      <c r="G153" s="155"/>
      <c r="H153" s="159"/>
      <c r="I153" s="160"/>
      <c r="J153" s="159"/>
      <c r="K153" s="160"/>
      <c r="L153" s="159"/>
      <c r="M153" s="160"/>
      <c r="N153" s="159"/>
      <c r="O153" s="156" t="s">
        <v>652</v>
      </c>
      <c r="P153" s="145">
        <v>153</v>
      </c>
      <c r="R153" s="145">
        <v>1</v>
      </c>
      <c r="S153" s="145">
        <v>0</v>
      </c>
      <c r="T153" s="145">
        <v>0.03</v>
      </c>
      <c r="AC153" s="145">
        <v>1</v>
      </c>
    </row>
    <row r="154" spans="1:29" ht="30" customHeight="1" x14ac:dyDescent="0.15">
      <c r="A154" s="157"/>
      <c r="B154" s="157"/>
      <c r="C154" s="157" t="s">
        <v>709</v>
      </c>
      <c r="D154" s="157"/>
      <c r="E154" s="157"/>
      <c r="F154" s="157"/>
      <c r="G154" s="155"/>
      <c r="H154" s="151"/>
      <c r="I154" s="157"/>
      <c r="J154" s="151"/>
      <c r="K154" s="157"/>
      <c r="L154" s="151"/>
      <c r="M154" s="157"/>
      <c r="N154" s="151"/>
      <c r="O154" s="157"/>
    </row>
    <row r="155" spans="1:29" ht="30" customHeight="1" x14ac:dyDescent="0.15">
      <c r="A155" s="157"/>
      <c r="B155" s="157"/>
      <c r="C155" s="157"/>
      <c r="D155" s="157"/>
      <c r="E155" s="157"/>
      <c r="F155" s="157"/>
      <c r="G155" s="155"/>
      <c r="H155" s="157"/>
      <c r="I155" s="157"/>
      <c r="J155" s="157"/>
      <c r="K155" s="157"/>
      <c r="L155" s="157"/>
      <c r="M155" s="157"/>
      <c r="N155" s="157"/>
      <c r="O155" s="157"/>
    </row>
    <row r="156" spans="1:29" ht="30" customHeight="1" x14ac:dyDescent="0.15">
      <c r="A156" s="157"/>
      <c r="B156" s="157"/>
      <c r="C156" s="156" t="s">
        <v>838</v>
      </c>
      <c r="D156" s="157"/>
      <c r="E156" s="157"/>
      <c r="F156" s="157"/>
      <c r="G156" s="155"/>
      <c r="H156" s="157"/>
      <c r="I156" s="157"/>
      <c r="J156" s="157"/>
      <c r="K156" s="157"/>
      <c r="L156" s="157"/>
      <c r="M156" s="157"/>
      <c r="N156" s="157"/>
      <c r="O156" s="157"/>
    </row>
    <row r="157" spans="1:29" ht="30" customHeight="1" x14ac:dyDescent="0.15">
      <c r="A157" s="156" t="s">
        <v>719</v>
      </c>
      <c r="B157" s="156" t="s">
        <v>822</v>
      </c>
      <c r="C157" s="156" t="s">
        <v>756</v>
      </c>
      <c r="D157" s="156" t="s">
        <v>823</v>
      </c>
      <c r="E157" s="156" t="s">
        <v>237</v>
      </c>
      <c r="F157" s="157">
        <v>2.3E-2</v>
      </c>
      <c r="G157" s="155"/>
      <c r="H157" s="159"/>
      <c r="I157" s="160"/>
      <c r="J157" s="159"/>
      <c r="K157" s="160"/>
      <c r="L157" s="159"/>
      <c r="M157" s="160"/>
      <c r="N157" s="159"/>
      <c r="O157" s="156" t="s">
        <v>652</v>
      </c>
      <c r="R157" s="145">
        <v>0</v>
      </c>
      <c r="S157" s="145">
        <v>0</v>
      </c>
      <c r="T157" s="145">
        <v>0</v>
      </c>
      <c r="W157" s="145">
        <v>3</v>
      </c>
      <c r="AC157" s="145">
        <v>1</v>
      </c>
    </row>
    <row r="158" spans="1:29" ht="30" customHeight="1" x14ac:dyDescent="0.15">
      <c r="A158" s="156" t="s">
        <v>719</v>
      </c>
      <c r="B158" s="156" t="s">
        <v>802</v>
      </c>
      <c r="C158" s="156" t="s">
        <v>756</v>
      </c>
      <c r="D158" s="156" t="s">
        <v>803</v>
      </c>
      <c r="E158" s="156" t="s">
        <v>237</v>
      </c>
      <c r="F158" s="157">
        <v>1.6E-2</v>
      </c>
      <c r="G158" s="155"/>
      <c r="H158" s="159"/>
      <c r="I158" s="160"/>
      <c r="J158" s="159"/>
      <c r="K158" s="160"/>
      <c r="L158" s="159"/>
      <c r="M158" s="160"/>
      <c r="N158" s="159"/>
      <c r="O158" s="156" t="s">
        <v>652</v>
      </c>
      <c r="R158" s="145">
        <v>0</v>
      </c>
      <c r="S158" s="145">
        <v>0</v>
      </c>
      <c r="T158" s="145">
        <v>0</v>
      </c>
      <c r="W158" s="145">
        <v>3</v>
      </c>
      <c r="AC158" s="145">
        <v>1</v>
      </c>
    </row>
    <row r="159" spans="1:29" ht="30" customHeight="1" x14ac:dyDescent="0.15">
      <c r="A159" s="156" t="s">
        <v>719</v>
      </c>
      <c r="B159" s="156" t="s">
        <v>758</v>
      </c>
      <c r="C159" s="156" t="s">
        <v>759</v>
      </c>
      <c r="D159" s="156" t="s">
        <v>760</v>
      </c>
      <c r="E159" s="156" t="s">
        <v>225</v>
      </c>
      <c r="F159" s="157">
        <v>1</v>
      </c>
      <c r="G159" s="155"/>
      <c r="H159" s="159"/>
      <c r="I159" s="160"/>
      <c r="J159" s="159"/>
      <c r="K159" s="160"/>
      <c r="L159" s="159"/>
      <c r="M159" s="160"/>
      <c r="N159" s="159"/>
      <c r="O159" s="156" t="s">
        <v>652</v>
      </c>
      <c r="P159" s="145">
        <v>159</v>
      </c>
      <c r="R159" s="145">
        <v>1</v>
      </c>
      <c r="S159" s="145">
        <v>0</v>
      </c>
      <c r="T159" s="145">
        <v>0.03</v>
      </c>
      <c r="AC159" s="145">
        <v>1</v>
      </c>
    </row>
    <row r="160" spans="1:29" ht="30" customHeight="1" x14ac:dyDescent="0.15">
      <c r="A160" s="157"/>
      <c r="B160" s="157"/>
      <c r="C160" s="157" t="s">
        <v>709</v>
      </c>
      <c r="D160" s="157"/>
      <c r="E160" s="157"/>
      <c r="F160" s="157"/>
      <c r="G160" s="155"/>
      <c r="H160" s="151"/>
      <c r="I160" s="157"/>
      <c r="J160" s="151"/>
      <c r="K160" s="157"/>
      <c r="L160" s="151"/>
      <c r="M160" s="157"/>
      <c r="N160" s="151"/>
      <c r="O160" s="157"/>
    </row>
    <row r="161" spans="1:29" ht="30" customHeight="1" x14ac:dyDescent="0.15">
      <c r="A161" s="157"/>
      <c r="B161" s="157"/>
      <c r="C161" s="157"/>
      <c r="D161" s="157"/>
      <c r="E161" s="157"/>
      <c r="F161" s="157"/>
      <c r="G161" s="155"/>
      <c r="H161" s="157"/>
      <c r="I161" s="157"/>
      <c r="J161" s="157"/>
      <c r="K161" s="157"/>
      <c r="L161" s="157"/>
      <c r="M161" s="157"/>
      <c r="N161" s="157"/>
      <c r="O161" s="157"/>
    </row>
    <row r="162" spans="1:29" ht="30" customHeight="1" x14ac:dyDescent="0.15">
      <c r="A162" s="157"/>
      <c r="B162" s="157"/>
      <c r="C162" s="156" t="s">
        <v>839</v>
      </c>
      <c r="D162" s="157"/>
      <c r="E162" s="157"/>
      <c r="F162" s="157"/>
      <c r="G162" s="155"/>
      <c r="H162" s="157"/>
      <c r="I162" s="157"/>
      <c r="J162" s="157"/>
      <c r="K162" s="157"/>
      <c r="L162" s="157"/>
      <c r="M162" s="157"/>
      <c r="N162" s="157"/>
      <c r="O162" s="157"/>
    </row>
    <row r="163" spans="1:29" ht="30" customHeight="1" x14ac:dyDescent="0.15">
      <c r="A163" s="156" t="s">
        <v>720</v>
      </c>
      <c r="B163" s="156" t="s">
        <v>822</v>
      </c>
      <c r="C163" s="156" t="s">
        <v>756</v>
      </c>
      <c r="D163" s="156" t="s">
        <v>823</v>
      </c>
      <c r="E163" s="156" t="s">
        <v>237</v>
      </c>
      <c r="F163" s="157">
        <v>2.7E-2</v>
      </c>
      <c r="G163" s="155"/>
      <c r="H163" s="159"/>
      <c r="I163" s="160"/>
      <c r="J163" s="159"/>
      <c r="K163" s="160"/>
      <c r="L163" s="159"/>
      <c r="M163" s="160"/>
      <c r="N163" s="159"/>
      <c r="O163" s="156" t="s">
        <v>652</v>
      </c>
      <c r="R163" s="145">
        <v>0</v>
      </c>
      <c r="S163" s="145">
        <v>0</v>
      </c>
      <c r="T163" s="145">
        <v>0</v>
      </c>
      <c r="W163" s="145">
        <v>3</v>
      </c>
      <c r="AC163" s="145">
        <v>1</v>
      </c>
    </row>
    <row r="164" spans="1:29" ht="30" customHeight="1" x14ac:dyDescent="0.15">
      <c r="A164" s="156" t="s">
        <v>720</v>
      </c>
      <c r="B164" s="156" t="s">
        <v>802</v>
      </c>
      <c r="C164" s="156" t="s">
        <v>756</v>
      </c>
      <c r="D164" s="156" t="s">
        <v>803</v>
      </c>
      <c r="E164" s="156" t="s">
        <v>237</v>
      </c>
      <c r="F164" s="157">
        <v>1.7999999999999999E-2</v>
      </c>
      <c r="G164" s="155"/>
      <c r="H164" s="159"/>
      <c r="I164" s="160"/>
      <c r="J164" s="159"/>
      <c r="K164" s="160"/>
      <c r="L164" s="159"/>
      <c r="M164" s="160"/>
      <c r="N164" s="159"/>
      <c r="O164" s="156" t="s">
        <v>652</v>
      </c>
      <c r="R164" s="145">
        <v>0</v>
      </c>
      <c r="S164" s="145">
        <v>0</v>
      </c>
      <c r="T164" s="145">
        <v>0</v>
      </c>
      <c r="W164" s="145">
        <v>3</v>
      </c>
      <c r="AC164" s="145">
        <v>1</v>
      </c>
    </row>
    <row r="165" spans="1:29" ht="30" customHeight="1" x14ac:dyDescent="0.15">
      <c r="A165" s="156" t="s">
        <v>720</v>
      </c>
      <c r="B165" s="156" t="s">
        <v>758</v>
      </c>
      <c r="C165" s="156" t="s">
        <v>759</v>
      </c>
      <c r="D165" s="156" t="s">
        <v>760</v>
      </c>
      <c r="E165" s="156" t="s">
        <v>225</v>
      </c>
      <c r="F165" s="157">
        <v>1</v>
      </c>
      <c r="G165" s="155"/>
      <c r="H165" s="159"/>
      <c r="I165" s="160"/>
      <c r="J165" s="159"/>
      <c r="K165" s="160"/>
      <c r="L165" s="159"/>
      <c r="M165" s="160"/>
      <c r="N165" s="159"/>
      <c r="O165" s="156" t="s">
        <v>652</v>
      </c>
      <c r="P165" s="145">
        <v>165</v>
      </c>
      <c r="R165" s="145">
        <v>1</v>
      </c>
      <c r="S165" s="145">
        <v>0</v>
      </c>
      <c r="T165" s="145">
        <v>0.03</v>
      </c>
      <c r="AC165" s="145">
        <v>1</v>
      </c>
    </row>
    <row r="166" spans="1:29" ht="30" customHeight="1" x14ac:dyDescent="0.15">
      <c r="A166" s="157"/>
      <c r="B166" s="157"/>
      <c r="C166" s="157" t="s">
        <v>709</v>
      </c>
      <c r="D166" s="157"/>
      <c r="E166" s="157"/>
      <c r="F166" s="157"/>
      <c r="G166" s="155"/>
      <c r="H166" s="151"/>
      <c r="I166" s="157"/>
      <c r="J166" s="151"/>
      <c r="K166" s="157"/>
      <c r="L166" s="151"/>
      <c r="M166" s="157"/>
      <c r="N166" s="151"/>
      <c r="O166" s="157"/>
    </row>
    <row r="167" spans="1:29" ht="30" customHeight="1" x14ac:dyDescent="0.15">
      <c r="A167" s="157"/>
      <c r="B167" s="157"/>
      <c r="C167" s="157"/>
      <c r="D167" s="157"/>
      <c r="E167" s="157"/>
      <c r="F167" s="157"/>
      <c r="G167" s="155"/>
      <c r="H167" s="157"/>
      <c r="I167" s="157"/>
      <c r="J167" s="157"/>
      <c r="K167" s="157"/>
      <c r="L167" s="157"/>
      <c r="M167" s="157"/>
      <c r="N167" s="157"/>
      <c r="O167" s="157"/>
    </row>
    <row r="168" spans="1:29" ht="30" customHeight="1" x14ac:dyDescent="0.15">
      <c r="A168" s="157"/>
      <c r="B168" s="157"/>
      <c r="C168" s="156" t="s">
        <v>840</v>
      </c>
      <c r="D168" s="157"/>
      <c r="E168" s="157"/>
      <c r="F168" s="157"/>
      <c r="G168" s="155"/>
      <c r="H168" s="157"/>
      <c r="I168" s="157"/>
      <c r="J168" s="157"/>
      <c r="K168" s="157"/>
      <c r="L168" s="157"/>
      <c r="M168" s="157"/>
      <c r="N168" s="157"/>
      <c r="O168" s="157"/>
    </row>
    <row r="169" spans="1:29" ht="30" customHeight="1" x14ac:dyDescent="0.15">
      <c r="A169" s="156" t="s">
        <v>721</v>
      </c>
      <c r="B169" s="156" t="s">
        <v>822</v>
      </c>
      <c r="C169" s="156" t="s">
        <v>756</v>
      </c>
      <c r="D169" s="156" t="s">
        <v>823</v>
      </c>
      <c r="E169" s="156" t="s">
        <v>237</v>
      </c>
      <c r="F169" s="157">
        <v>4.5999999999999999E-2</v>
      </c>
      <c r="G169" s="155"/>
      <c r="H169" s="159"/>
      <c r="I169" s="160"/>
      <c r="J169" s="159"/>
      <c r="K169" s="160"/>
      <c r="L169" s="159"/>
      <c r="M169" s="160"/>
      <c r="N169" s="159"/>
      <c r="O169" s="156" t="s">
        <v>652</v>
      </c>
      <c r="R169" s="145">
        <v>0</v>
      </c>
      <c r="S169" s="145">
        <v>0</v>
      </c>
      <c r="T169" s="145">
        <v>0</v>
      </c>
      <c r="W169" s="145">
        <v>3</v>
      </c>
      <c r="AC169" s="145">
        <v>1</v>
      </c>
    </row>
    <row r="170" spans="1:29" ht="30" customHeight="1" x14ac:dyDescent="0.15">
      <c r="A170" s="156" t="s">
        <v>721</v>
      </c>
      <c r="B170" s="156" t="s">
        <v>802</v>
      </c>
      <c r="C170" s="156" t="s">
        <v>756</v>
      </c>
      <c r="D170" s="156" t="s">
        <v>803</v>
      </c>
      <c r="E170" s="156" t="s">
        <v>237</v>
      </c>
      <c r="F170" s="157">
        <v>0.03</v>
      </c>
      <c r="G170" s="155"/>
      <c r="H170" s="159"/>
      <c r="I170" s="160"/>
      <c r="J170" s="159"/>
      <c r="K170" s="160"/>
      <c r="L170" s="159"/>
      <c r="M170" s="160"/>
      <c r="N170" s="159"/>
      <c r="O170" s="156" t="s">
        <v>652</v>
      </c>
      <c r="R170" s="145">
        <v>0</v>
      </c>
      <c r="S170" s="145">
        <v>0</v>
      </c>
      <c r="T170" s="145">
        <v>0</v>
      </c>
      <c r="W170" s="145">
        <v>3</v>
      </c>
      <c r="AC170" s="145">
        <v>1</v>
      </c>
    </row>
    <row r="171" spans="1:29" ht="30" customHeight="1" x14ac:dyDescent="0.15">
      <c r="A171" s="156" t="s">
        <v>721</v>
      </c>
      <c r="B171" s="156" t="s">
        <v>758</v>
      </c>
      <c r="C171" s="156" t="s">
        <v>759</v>
      </c>
      <c r="D171" s="156" t="s">
        <v>760</v>
      </c>
      <c r="E171" s="156" t="s">
        <v>225</v>
      </c>
      <c r="F171" s="157">
        <v>1</v>
      </c>
      <c r="G171" s="155"/>
      <c r="H171" s="159"/>
      <c r="I171" s="160"/>
      <c r="J171" s="159"/>
      <c r="K171" s="160"/>
      <c r="L171" s="159"/>
      <c r="M171" s="160"/>
      <c r="N171" s="159"/>
      <c r="O171" s="156" t="s">
        <v>652</v>
      </c>
      <c r="P171" s="145">
        <v>171</v>
      </c>
      <c r="R171" s="145">
        <v>1</v>
      </c>
      <c r="S171" s="145">
        <v>0</v>
      </c>
      <c r="T171" s="145">
        <v>0.03</v>
      </c>
      <c r="AC171" s="145">
        <v>1</v>
      </c>
    </row>
    <row r="172" spans="1:29" ht="30" customHeight="1" x14ac:dyDescent="0.15">
      <c r="A172" s="157"/>
      <c r="B172" s="157"/>
      <c r="C172" s="157" t="s">
        <v>709</v>
      </c>
      <c r="D172" s="157"/>
      <c r="E172" s="157"/>
      <c r="F172" s="157"/>
      <c r="G172" s="155"/>
      <c r="H172" s="151"/>
      <c r="I172" s="157"/>
      <c r="J172" s="151"/>
      <c r="K172" s="157"/>
      <c r="L172" s="151"/>
      <c r="M172" s="157"/>
      <c r="N172" s="151"/>
      <c r="O172" s="157"/>
    </row>
    <row r="173" spans="1:29" ht="30" customHeight="1" x14ac:dyDescent="0.15">
      <c r="A173" s="157"/>
      <c r="B173" s="157"/>
      <c r="C173" s="157"/>
      <c r="D173" s="157"/>
      <c r="E173" s="157"/>
      <c r="F173" s="157"/>
      <c r="G173" s="155"/>
      <c r="H173" s="157"/>
      <c r="I173" s="157"/>
      <c r="J173" s="157"/>
      <c r="K173" s="157"/>
      <c r="L173" s="157"/>
      <c r="M173" s="157"/>
      <c r="N173" s="157"/>
      <c r="O173" s="157"/>
    </row>
    <row r="174" spans="1:29" ht="30" customHeight="1" x14ac:dyDescent="0.15">
      <c r="A174" s="157"/>
      <c r="B174" s="157"/>
      <c r="C174" s="156" t="s">
        <v>841</v>
      </c>
      <c r="D174" s="157"/>
      <c r="E174" s="157"/>
      <c r="F174" s="157"/>
      <c r="G174" s="155"/>
      <c r="H174" s="157"/>
      <c r="I174" s="157"/>
      <c r="J174" s="157"/>
      <c r="K174" s="157"/>
      <c r="L174" s="157"/>
      <c r="M174" s="157"/>
      <c r="N174" s="157"/>
      <c r="O174" s="157"/>
    </row>
    <row r="175" spans="1:29" ht="30" customHeight="1" x14ac:dyDescent="0.15">
      <c r="A175" s="156" t="s">
        <v>698</v>
      </c>
      <c r="B175" s="156" t="s">
        <v>842</v>
      </c>
      <c r="C175" s="156" t="s">
        <v>843</v>
      </c>
      <c r="D175" s="156" t="s">
        <v>844</v>
      </c>
      <c r="E175" s="156" t="s">
        <v>765</v>
      </c>
      <c r="F175" s="157">
        <v>0.161</v>
      </c>
      <c r="G175" s="155"/>
      <c r="H175" s="159"/>
      <c r="I175" s="160"/>
      <c r="J175" s="159"/>
      <c r="K175" s="160"/>
      <c r="L175" s="159"/>
      <c r="M175" s="160"/>
      <c r="N175" s="159"/>
      <c r="O175" s="156" t="s">
        <v>652</v>
      </c>
      <c r="R175" s="145">
        <v>0</v>
      </c>
      <c r="S175" s="145">
        <v>0</v>
      </c>
      <c r="T175" s="145">
        <v>0</v>
      </c>
      <c r="U175" s="145">
        <v>1</v>
      </c>
      <c r="AC175" s="145">
        <v>1</v>
      </c>
    </row>
    <row r="176" spans="1:29" ht="30" customHeight="1" x14ac:dyDescent="0.15">
      <c r="A176" s="156" t="s">
        <v>698</v>
      </c>
      <c r="B176" s="156" t="s">
        <v>845</v>
      </c>
      <c r="C176" s="156" t="s">
        <v>846</v>
      </c>
      <c r="D176" s="156" t="s">
        <v>847</v>
      </c>
      <c r="E176" s="156" t="s">
        <v>765</v>
      </c>
      <c r="F176" s="157">
        <v>8.0000000000000002E-3</v>
      </c>
      <c r="G176" s="155"/>
      <c r="H176" s="159"/>
      <c r="I176" s="160"/>
      <c r="J176" s="159"/>
      <c r="K176" s="160"/>
      <c r="L176" s="159"/>
      <c r="M176" s="160"/>
      <c r="N176" s="159"/>
      <c r="O176" s="156" t="s">
        <v>652</v>
      </c>
      <c r="R176" s="145">
        <v>0</v>
      </c>
      <c r="S176" s="145">
        <v>0</v>
      </c>
      <c r="T176" s="145">
        <v>0</v>
      </c>
      <c r="U176" s="145">
        <v>1</v>
      </c>
      <c r="AC176" s="145">
        <v>1</v>
      </c>
    </row>
    <row r="177" spans="1:29" ht="30" customHeight="1" x14ac:dyDescent="0.15">
      <c r="A177" s="156" t="s">
        <v>698</v>
      </c>
      <c r="B177" s="156" t="s">
        <v>848</v>
      </c>
      <c r="C177" s="156" t="s">
        <v>849</v>
      </c>
      <c r="D177" s="156" t="s">
        <v>850</v>
      </c>
      <c r="E177" s="156" t="s">
        <v>225</v>
      </c>
      <c r="F177" s="157">
        <v>1</v>
      </c>
      <c r="G177" s="155"/>
      <c r="H177" s="159"/>
      <c r="I177" s="160"/>
      <c r="J177" s="159"/>
      <c r="K177" s="160"/>
      <c r="L177" s="159"/>
      <c r="M177" s="160"/>
      <c r="N177" s="159"/>
      <c r="O177" s="156" t="s">
        <v>652</v>
      </c>
      <c r="P177" s="145">
        <v>177</v>
      </c>
      <c r="R177" s="145">
        <v>0</v>
      </c>
      <c r="S177" s="145">
        <v>0</v>
      </c>
      <c r="T177" s="145">
        <v>0.03</v>
      </c>
      <c r="AC177" s="145">
        <v>1</v>
      </c>
    </row>
    <row r="178" spans="1:29" ht="30" customHeight="1" x14ac:dyDescent="0.15">
      <c r="A178" s="156" t="s">
        <v>698</v>
      </c>
      <c r="B178" s="156" t="s">
        <v>851</v>
      </c>
      <c r="C178" s="156" t="s">
        <v>756</v>
      </c>
      <c r="D178" s="156" t="s">
        <v>852</v>
      </c>
      <c r="E178" s="156" t="s">
        <v>237</v>
      </c>
      <c r="F178" s="157">
        <v>0.03</v>
      </c>
      <c r="G178" s="155"/>
      <c r="H178" s="159"/>
      <c r="I178" s="160"/>
      <c r="J178" s="159"/>
      <c r="K178" s="160"/>
      <c r="L178" s="159"/>
      <c r="M178" s="160"/>
      <c r="N178" s="159"/>
      <c r="O178" s="156" t="s">
        <v>652</v>
      </c>
      <c r="R178" s="145">
        <v>0</v>
      </c>
      <c r="S178" s="145">
        <v>0</v>
      </c>
      <c r="T178" s="145">
        <v>0</v>
      </c>
      <c r="W178" s="145">
        <v>3</v>
      </c>
      <c r="AC178" s="145">
        <v>1</v>
      </c>
    </row>
    <row r="179" spans="1:29" ht="30" customHeight="1" x14ac:dyDescent="0.15">
      <c r="A179" s="156" t="s">
        <v>698</v>
      </c>
      <c r="B179" s="156" t="s">
        <v>802</v>
      </c>
      <c r="C179" s="156" t="s">
        <v>756</v>
      </c>
      <c r="D179" s="156" t="s">
        <v>803</v>
      </c>
      <c r="E179" s="156" t="s">
        <v>237</v>
      </c>
      <c r="F179" s="157">
        <v>6.0000000000000001E-3</v>
      </c>
      <c r="G179" s="155"/>
      <c r="H179" s="159"/>
      <c r="I179" s="160"/>
      <c r="J179" s="159"/>
      <c r="K179" s="160"/>
      <c r="L179" s="159"/>
      <c r="M179" s="160"/>
      <c r="N179" s="159"/>
      <c r="O179" s="156" t="s">
        <v>652</v>
      </c>
      <c r="R179" s="145">
        <v>0</v>
      </c>
      <c r="S179" s="145">
        <v>0</v>
      </c>
      <c r="T179" s="145">
        <v>0</v>
      </c>
      <c r="W179" s="145">
        <v>3</v>
      </c>
      <c r="AC179" s="145">
        <v>1</v>
      </c>
    </row>
    <row r="180" spans="1:29" ht="30" customHeight="1" x14ac:dyDescent="0.15">
      <c r="A180" s="156" t="s">
        <v>698</v>
      </c>
      <c r="B180" s="156" t="s">
        <v>758</v>
      </c>
      <c r="C180" s="156" t="s">
        <v>759</v>
      </c>
      <c r="D180" s="156" t="s">
        <v>853</v>
      </c>
      <c r="E180" s="156" t="s">
        <v>225</v>
      </c>
      <c r="F180" s="157">
        <v>1</v>
      </c>
      <c r="G180" s="155"/>
      <c r="H180" s="159"/>
      <c r="I180" s="160"/>
      <c r="J180" s="159"/>
      <c r="K180" s="160"/>
      <c r="L180" s="159"/>
      <c r="M180" s="160"/>
      <c r="N180" s="159"/>
      <c r="O180" s="156" t="s">
        <v>652</v>
      </c>
      <c r="P180" s="145">
        <v>180</v>
      </c>
      <c r="R180" s="145">
        <v>1</v>
      </c>
      <c r="S180" s="145">
        <v>0</v>
      </c>
      <c r="T180" s="145">
        <v>0.02</v>
      </c>
      <c r="AC180" s="145">
        <v>1</v>
      </c>
    </row>
    <row r="181" spans="1:29" ht="30" customHeight="1" x14ac:dyDescent="0.15">
      <c r="A181" s="157"/>
      <c r="B181" s="157"/>
      <c r="C181" s="157" t="s">
        <v>709</v>
      </c>
      <c r="D181" s="157"/>
      <c r="E181" s="157"/>
      <c r="F181" s="157"/>
      <c r="G181" s="155"/>
      <c r="H181" s="151"/>
      <c r="I181" s="157"/>
      <c r="J181" s="151"/>
      <c r="K181" s="157"/>
      <c r="L181" s="151"/>
      <c r="M181" s="157"/>
      <c r="N181" s="151"/>
      <c r="O181" s="157"/>
    </row>
    <row r="182" spans="1:29" ht="30" customHeight="1" x14ac:dyDescent="0.15">
      <c r="A182" s="157"/>
      <c r="B182" s="157"/>
      <c r="C182" s="157"/>
      <c r="D182" s="157"/>
      <c r="E182" s="157"/>
      <c r="F182" s="157"/>
      <c r="G182" s="155"/>
      <c r="H182" s="157"/>
      <c r="I182" s="157"/>
      <c r="J182" s="157"/>
      <c r="K182" s="157"/>
      <c r="L182" s="157"/>
      <c r="M182" s="157"/>
      <c r="N182" s="157"/>
      <c r="O182" s="157"/>
    </row>
    <row r="183" spans="1:29" ht="30" customHeight="1" x14ac:dyDescent="0.15">
      <c r="A183" s="157"/>
      <c r="B183" s="157"/>
      <c r="C183" s="156" t="s">
        <v>854</v>
      </c>
      <c r="D183" s="157"/>
      <c r="E183" s="157"/>
      <c r="F183" s="157"/>
      <c r="G183" s="155"/>
      <c r="H183" s="157"/>
      <c r="I183" s="157"/>
      <c r="J183" s="157"/>
      <c r="K183" s="157"/>
      <c r="L183" s="157"/>
      <c r="M183" s="157"/>
      <c r="N183" s="157"/>
      <c r="O183" s="157"/>
    </row>
    <row r="184" spans="1:29" ht="30" customHeight="1" x14ac:dyDescent="0.15">
      <c r="A184" s="156" t="s">
        <v>627</v>
      </c>
      <c r="B184" s="156" t="s">
        <v>855</v>
      </c>
      <c r="C184" s="156" t="s">
        <v>628</v>
      </c>
      <c r="D184" s="156" t="s">
        <v>629</v>
      </c>
      <c r="E184" s="156" t="s">
        <v>314</v>
      </c>
      <c r="F184" s="157">
        <v>1.1000000000000001</v>
      </c>
      <c r="G184" s="155"/>
      <c r="H184" s="159"/>
      <c r="I184" s="160"/>
      <c r="J184" s="159"/>
      <c r="K184" s="160"/>
      <c r="L184" s="159"/>
      <c r="M184" s="160"/>
      <c r="N184" s="159"/>
      <c r="O184" s="156" t="s">
        <v>652</v>
      </c>
      <c r="R184" s="145">
        <v>0</v>
      </c>
      <c r="S184" s="145">
        <v>0</v>
      </c>
      <c r="T184" s="145">
        <v>0</v>
      </c>
      <c r="U184" s="145">
        <v>1</v>
      </c>
      <c r="AC184" s="145">
        <v>1</v>
      </c>
    </row>
    <row r="185" spans="1:29" ht="30" customHeight="1" x14ac:dyDescent="0.15">
      <c r="A185" s="156" t="s">
        <v>627</v>
      </c>
      <c r="B185" s="156" t="s">
        <v>848</v>
      </c>
      <c r="C185" s="156" t="s">
        <v>811</v>
      </c>
      <c r="D185" s="156" t="s">
        <v>856</v>
      </c>
      <c r="E185" s="156" t="s">
        <v>225</v>
      </c>
      <c r="F185" s="157">
        <v>1</v>
      </c>
      <c r="G185" s="155"/>
      <c r="H185" s="159"/>
      <c r="I185" s="160"/>
      <c r="J185" s="159"/>
      <c r="K185" s="160"/>
      <c r="L185" s="159"/>
      <c r="M185" s="160"/>
      <c r="N185" s="159"/>
      <c r="O185" s="156" t="s">
        <v>652</v>
      </c>
      <c r="P185" s="145">
        <v>185</v>
      </c>
      <c r="R185" s="145">
        <v>0</v>
      </c>
      <c r="S185" s="145">
        <v>0</v>
      </c>
      <c r="T185" s="145">
        <v>0.03</v>
      </c>
      <c r="AC185" s="145">
        <v>1</v>
      </c>
    </row>
    <row r="186" spans="1:29" ht="30" customHeight="1" x14ac:dyDescent="0.15">
      <c r="A186" s="156" t="s">
        <v>627</v>
      </c>
      <c r="B186" s="156" t="s">
        <v>800</v>
      </c>
      <c r="C186" s="156" t="s">
        <v>756</v>
      </c>
      <c r="D186" s="156" t="s">
        <v>801</v>
      </c>
      <c r="E186" s="156" t="s">
        <v>237</v>
      </c>
      <c r="F186" s="157">
        <v>0.06</v>
      </c>
      <c r="G186" s="155"/>
      <c r="H186" s="159"/>
      <c r="I186" s="160"/>
      <c r="J186" s="159"/>
      <c r="K186" s="160"/>
      <c r="L186" s="159"/>
      <c r="M186" s="160"/>
      <c r="N186" s="159"/>
      <c r="O186" s="156" t="s">
        <v>652</v>
      </c>
      <c r="R186" s="145">
        <v>0</v>
      </c>
      <c r="S186" s="145">
        <v>0</v>
      </c>
      <c r="T186" s="145">
        <v>0</v>
      </c>
      <c r="W186" s="145">
        <v>3</v>
      </c>
      <c r="AC186" s="145">
        <v>1</v>
      </c>
    </row>
    <row r="187" spans="1:29" ht="30" customHeight="1" x14ac:dyDescent="0.15">
      <c r="A187" s="156" t="s">
        <v>627</v>
      </c>
      <c r="B187" s="156" t="s">
        <v>802</v>
      </c>
      <c r="C187" s="156" t="s">
        <v>756</v>
      </c>
      <c r="D187" s="156" t="s">
        <v>803</v>
      </c>
      <c r="E187" s="156" t="s">
        <v>237</v>
      </c>
      <c r="F187" s="157">
        <v>0.02</v>
      </c>
      <c r="G187" s="155"/>
      <c r="H187" s="159"/>
      <c r="I187" s="160"/>
      <c r="J187" s="159"/>
      <c r="K187" s="160"/>
      <c r="L187" s="159"/>
      <c r="M187" s="160"/>
      <c r="N187" s="159"/>
      <c r="O187" s="156" t="s">
        <v>652</v>
      </c>
      <c r="R187" s="145">
        <v>0</v>
      </c>
      <c r="S187" s="145">
        <v>0</v>
      </c>
      <c r="T187" s="145">
        <v>0</v>
      </c>
      <c r="W187" s="145">
        <v>3</v>
      </c>
      <c r="AC187" s="145">
        <v>1</v>
      </c>
    </row>
    <row r="188" spans="1:29" ht="30" customHeight="1" x14ac:dyDescent="0.15">
      <c r="A188" s="156" t="s">
        <v>627</v>
      </c>
      <c r="B188" s="156" t="s">
        <v>758</v>
      </c>
      <c r="C188" s="156" t="s">
        <v>759</v>
      </c>
      <c r="D188" s="156" t="s">
        <v>853</v>
      </c>
      <c r="E188" s="156" t="s">
        <v>225</v>
      </c>
      <c r="F188" s="157">
        <v>1</v>
      </c>
      <c r="G188" s="155"/>
      <c r="H188" s="159"/>
      <c r="I188" s="160"/>
      <c r="J188" s="159"/>
      <c r="K188" s="160"/>
      <c r="L188" s="159"/>
      <c r="M188" s="160"/>
      <c r="N188" s="159"/>
      <c r="O188" s="156" t="s">
        <v>652</v>
      </c>
      <c r="P188" s="145">
        <v>188</v>
      </c>
      <c r="R188" s="145">
        <v>1</v>
      </c>
      <c r="S188" s="145">
        <v>0</v>
      </c>
      <c r="T188" s="145">
        <v>0.02</v>
      </c>
      <c r="AC188" s="145">
        <v>1</v>
      </c>
    </row>
    <row r="189" spans="1:29" ht="30" customHeight="1" x14ac:dyDescent="0.15">
      <c r="A189" s="157"/>
      <c r="B189" s="157"/>
      <c r="C189" s="157" t="s">
        <v>709</v>
      </c>
      <c r="D189" s="157"/>
      <c r="E189" s="157"/>
      <c r="F189" s="157"/>
      <c r="G189" s="155"/>
      <c r="H189" s="151"/>
      <c r="I189" s="157"/>
      <c r="J189" s="151"/>
      <c r="K189" s="157"/>
      <c r="L189" s="151"/>
      <c r="M189" s="157"/>
      <c r="N189" s="151"/>
      <c r="O189" s="157"/>
    </row>
    <row r="190" spans="1:29" ht="30" customHeight="1" x14ac:dyDescent="0.15">
      <c r="A190" s="157"/>
      <c r="B190" s="157"/>
      <c r="C190" s="157"/>
      <c r="D190" s="157"/>
      <c r="E190" s="157"/>
      <c r="F190" s="157"/>
      <c r="G190" s="155"/>
      <c r="H190" s="157"/>
      <c r="I190" s="157"/>
      <c r="J190" s="157"/>
      <c r="K190" s="157"/>
      <c r="L190" s="157"/>
      <c r="M190" s="157"/>
      <c r="N190" s="157"/>
      <c r="O190" s="157"/>
    </row>
    <row r="191" spans="1:29" ht="30" customHeight="1" x14ac:dyDescent="0.15">
      <c r="A191" s="157"/>
      <c r="B191" s="157"/>
      <c r="C191" s="156" t="s">
        <v>857</v>
      </c>
      <c r="D191" s="157"/>
      <c r="E191" s="157"/>
      <c r="F191" s="157"/>
      <c r="G191" s="155"/>
      <c r="H191" s="157"/>
      <c r="I191" s="157"/>
      <c r="J191" s="157"/>
      <c r="K191" s="157"/>
      <c r="L191" s="157"/>
      <c r="M191" s="157"/>
      <c r="N191" s="157"/>
      <c r="O191" s="157"/>
    </row>
    <row r="192" spans="1:29" ht="30" customHeight="1" x14ac:dyDescent="0.15">
      <c r="A192" s="156" t="s">
        <v>630</v>
      </c>
      <c r="B192" s="156" t="s">
        <v>858</v>
      </c>
      <c r="C192" s="156" t="s">
        <v>628</v>
      </c>
      <c r="D192" s="156" t="s">
        <v>631</v>
      </c>
      <c r="E192" s="156" t="s">
        <v>314</v>
      </c>
      <c r="F192" s="157">
        <v>1.1000000000000001</v>
      </c>
      <c r="G192" s="155"/>
      <c r="H192" s="159"/>
      <c r="I192" s="160"/>
      <c r="J192" s="159"/>
      <c r="K192" s="160"/>
      <c r="L192" s="159"/>
      <c r="M192" s="160"/>
      <c r="N192" s="159"/>
      <c r="O192" s="156" t="s">
        <v>652</v>
      </c>
      <c r="R192" s="145">
        <v>0</v>
      </c>
      <c r="S192" s="145">
        <v>0</v>
      </c>
      <c r="T192" s="145">
        <v>0</v>
      </c>
      <c r="U192" s="145">
        <v>1</v>
      </c>
      <c r="AC192" s="145">
        <v>1</v>
      </c>
    </row>
    <row r="193" spans="1:29" ht="30" customHeight="1" x14ac:dyDescent="0.15">
      <c r="A193" s="156" t="s">
        <v>630</v>
      </c>
      <c r="B193" s="156" t="s">
        <v>848</v>
      </c>
      <c r="C193" s="156" t="s">
        <v>811</v>
      </c>
      <c r="D193" s="156" t="s">
        <v>856</v>
      </c>
      <c r="E193" s="156" t="s">
        <v>225</v>
      </c>
      <c r="F193" s="157">
        <v>1</v>
      </c>
      <c r="G193" s="155"/>
      <c r="H193" s="159"/>
      <c r="I193" s="160"/>
      <c r="J193" s="159"/>
      <c r="K193" s="160"/>
      <c r="L193" s="159"/>
      <c r="M193" s="160"/>
      <c r="N193" s="159"/>
      <c r="O193" s="156" t="s">
        <v>652</v>
      </c>
      <c r="P193" s="145">
        <v>193</v>
      </c>
      <c r="R193" s="145">
        <v>0</v>
      </c>
      <c r="S193" s="145">
        <v>0</v>
      </c>
      <c r="T193" s="145">
        <v>0.03</v>
      </c>
      <c r="AC193" s="145">
        <v>1</v>
      </c>
    </row>
    <row r="194" spans="1:29" ht="30" customHeight="1" x14ac:dyDescent="0.15">
      <c r="A194" s="156" t="s">
        <v>630</v>
      </c>
      <c r="B194" s="156" t="s">
        <v>800</v>
      </c>
      <c r="C194" s="156" t="s">
        <v>756</v>
      </c>
      <c r="D194" s="156" t="s">
        <v>801</v>
      </c>
      <c r="E194" s="156" t="s">
        <v>237</v>
      </c>
      <c r="F194" s="157">
        <v>7.0999999999999994E-2</v>
      </c>
      <c r="G194" s="155"/>
      <c r="H194" s="159"/>
      <c r="I194" s="160"/>
      <c r="J194" s="159"/>
      <c r="K194" s="160"/>
      <c r="L194" s="159"/>
      <c r="M194" s="160"/>
      <c r="N194" s="159"/>
      <c r="O194" s="156" t="s">
        <v>652</v>
      </c>
      <c r="R194" s="145">
        <v>0</v>
      </c>
      <c r="S194" s="145">
        <v>0</v>
      </c>
      <c r="T194" s="145">
        <v>0</v>
      </c>
      <c r="W194" s="145">
        <v>3</v>
      </c>
      <c r="AC194" s="145">
        <v>1</v>
      </c>
    </row>
    <row r="195" spans="1:29" ht="30" customHeight="1" x14ac:dyDescent="0.15">
      <c r="A195" s="156" t="s">
        <v>630</v>
      </c>
      <c r="B195" s="156" t="s">
        <v>802</v>
      </c>
      <c r="C195" s="156" t="s">
        <v>756</v>
      </c>
      <c r="D195" s="156" t="s">
        <v>803</v>
      </c>
      <c r="E195" s="156" t="s">
        <v>237</v>
      </c>
      <c r="F195" s="157">
        <v>2.4E-2</v>
      </c>
      <c r="G195" s="155"/>
      <c r="H195" s="159"/>
      <c r="I195" s="160"/>
      <c r="J195" s="159"/>
      <c r="K195" s="160"/>
      <c r="L195" s="159"/>
      <c r="M195" s="160"/>
      <c r="N195" s="159"/>
      <c r="O195" s="156" t="s">
        <v>652</v>
      </c>
      <c r="R195" s="145">
        <v>0</v>
      </c>
      <c r="S195" s="145">
        <v>0</v>
      </c>
      <c r="T195" s="145">
        <v>0</v>
      </c>
      <c r="W195" s="145">
        <v>3</v>
      </c>
      <c r="AC195" s="145">
        <v>1</v>
      </c>
    </row>
    <row r="196" spans="1:29" ht="30" customHeight="1" x14ac:dyDescent="0.15">
      <c r="A196" s="156" t="s">
        <v>630</v>
      </c>
      <c r="B196" s="156" t="s">
        <v>758</v>
      </c>
      <c r="C196" s="156" t="s">
        <v>759</v>
      </c>
      <c r="D196" s="156" t="s">
        <v>853</v>
      </c>
      <c r="E196" s="156" t="s">
        <v>225</v>
      </c>
      <c r="F196" s="157">
        <v>1</v>
      </c>
      <c r="G196" s="155"/>
      <c r="H196" s="159"/>
      <c r="I196" s="160"/>
      <c r="J196" s="159"/>
      <c r="K196" s="160"/>
      <c r="L196" s="159"/>
      <c r="M196" s="160"/>
      <c r="N196" s="159"/>
      <c r="O196" s="156" t="s">
        <v>652</v>
      </c>
      <c r="P196" s="145">
        <v>196</v>
      </c>
      <c r="R196" s="145">
        <v>1</v>
      </c>
      <c r="S196" s="145">
        <v>0</v>
      </c>
      <c r="T196" s="145">
        <v>0.02</v>
      </c>
      <c r="AC196" s="145">
        <v>1</v>
      </c>
    </row>
    <row r="197" spans="1:29" ht="30" customHeight="1" x14ac:dyDescent="0.15">
      <c r="A197" s="157"/>
      <c r="B197" s="157"/>
      <c r="C197" s="157" t="s">
        <v>709</v>
      </c>
      <c r="D197" s="157"/>
      <c r="E197" s="157"/>
      <c r="F197" s="157"/>
      <c r="G197" s="155"/>
      <c r="H197" s="151"/>
      <c r="I197" s="157"/>
      <c r="J197" s="151"/>
      <c r="K197" s="157"/>
      <c r="L197" s="151"/>
      <c r="M197" s="157"/>
      <c r="N197" s="151"/>
      <c r="O197" s="157"/>
    </row>
    <row r="198" spans="1:29" ht="30" customHeight="1" x14ac:dyDescent="0.15">
      <c r="A198" s="157"/>
      <c r="B198" s="157"/>
      <c r="C198" s="157"/>
      <c r="D198" s="157"/>
      <c r="E198" s="157"/>
      <c r="F198" s="157"/>
      <c r="G198" s="155"/>
      <c r="H198" s="157"/>
      <c r="I198" s="157"/>
      <c r="J198" s="157"/>
      <c r="K198" s="157"/>
      <c r="L198" s="157"/>
      <c r="M198" s="157"/>
      <c r="N198" s="157"/>
      <c r="O198" s="157"/>
    </row>
    <row r="199" spans="1:29" ht="30" customHeight="1" x14ac:dyDescent="0.15">
      <c r="A199" s="157"/>
      <c r="B199" s="157"/>
      <c r="C199" s="156" t="s">
        <v>859</v>
      </c>
      <c r="D199" s="157"/>
      <c r="E199" s="157"/>
      <c r="F199" s="157"/>
      <c r="G199" s="155"/>
      <c r="H199" s="157"/>
      <c r="I199" s="157"/>
      <c r="J199" s="157"/>
      <c r="K199" s="157"/>
      <c r="L199" s="157"/>
      <c r="M199" s="157"/>
      <c r="N199" s="157"/>
      <c r="O199" s="157"/>
    </row>
    <row r="200" spans="1:29" ht="30" customHeight="1" x14ac:dyDescent="0.15">
      <c r="A200" s="156" t="s">
        <v>632</v>
      </c>
      <c r="B200" s="156" t="s">
        <v>791</v>
      </c>
      <c r="C200" s="156" t="s">
        <v>628</v>
      </c>
      <c r="D200" s="156" t="s">
        <v>633</v>
      </c>
      <c r="E200" s="156" t="s">
        <v>314</v>
      </c>
      <c r="F200" s="157">
        <v>1.1000000000000001</v>
      </c>
      <c r="G200" s="155"/>
      <c r="H200" s="159"/>
      <c r="I200" s="160"/>
      <c r="J200" s="159"/>
      <c r="K200" s="160"/>
      <c r="L200" s="159"/>
      <c r="M200" s="160"/>
      <c r="N200" s="159"/>
      <c r="O200" s="156" t="s">
        <v>652</v>
      </c>
      <c r="R200" s="145">
        <v>0</v>
      </c>
      <c r="S200" s="145">
        <v>0</v>
      </c>
      <c r="T200" s="145">
        <v>0</v>
      </c>
      <c r="U200" s="145">
        <v>1</v>
      </c>
      <c r="AC200" s="145">
        <v>1</v>
      </c>
    </row>
    <row r="201" spans="1:29" ht="30" customHeight="1" x14ac:dyDescent="0.15">
      <c r="A201" s="156" t="s">
        <v>632</v>
      </c>
      <c r="B201" s="156" t="s">
        <v>848</v>
      </c>
      <c r="C201" s="156" t="s">
        <v>811</v>
      </c>
      <c r="D201" s="156" t="s">
        <v>856</v>
      </c>
      <c r="E201" s="156" t="s">
        <v>225</v>
      </c>
      <c r="F201" s="157">
        <v>1</v>
      </c>
      <c r="G201" s="155"/>
      <c r="H201" s="159"/>
      <c r="I201" s="160"/>
      <c r="J201" s="159"/>
      <c r="K201" s="160"/>
      <c r="L201" s="159"/>
      <c r="M201" s="160"/>
      <c r="N201" s="159"/>
      <c r="O201" s="156" t="s">
        <v>652</v>
      </c>
      <c r="P201" s="145">
        <v>201</v>
      </c>
      <c r="R201" s="145">
        <v>0</v>
      </c>
      <c r="S201" s="145">
        <v>0</v>
      </c>
      <c r="T201" s="145">
        <v>0.03</v>
      </c>
      <c r="AC201" s="145">
        <v>1</v>
      </c>
    </row>
    <row r="202" spans="1:29" ht="30" customHeight="1" x14ac:dyDescent="0.15">
      <c r="A202" s="156" t="s">
        <v>632</v>
      </c>
      <c r="B202" s="156" t="s">
        <v>800</v>
      </c>
      <c r="C202" s="156" t="s">
        <v>756</v>
      </c>
      <c r="D202" s="156" t="s">
        <v>801</v>
      </c>
      <c r="E202" s="156" t="s">
        <v>237</v>
      </c>
      <c r="F202" s="157">
        <v>7.9000000000000001E-2</v>
      </c>
      <c r="G202" s="155"/>
      <c r="H202" s="159"/>
      <c r="I202" s="160"/>
      <c r="J202" s="159"/>
      <c r="K202" s="160"/>
      <c r="L202" s="159"/>
      <c r="M202" s="160"/>
      <c r="N202" s="159"/>
      <c r="O202" s="156" t="s">
        <v>652</v>
      </c>
      <c r="R202" s="145">
        <v>0</v>
      </c>
      <c r="S202" s="145">
        <v>0</v>
      </c>
      <c r="T202" s="145">
        <v>0</v>
      </c>
      <c r="W202" s="145">
        <v>3</v>
      </c>
      <c r="AC202" s="145">
        <v>1</v>
      </c>
    </row>
    <row r="203" spans="1:29" ht="30" customHeight="1" x14ac:dyDescent="0.15">
      <c r="A203" s="156" t="s">
        <v>632</v>
      </c>
      <c r="B203" s="156" t="s">
        <v>802</v>
      </c>
      <c r="C203" s="156" t="s">
        <v>756</v>
      </c>
      <c r="D203" s="156" t="s">
        <v>803</v>
      </c>
      <c r="E203" s="156" t="s">
        <v>237</v>
      </c>
      <c r="F203" s="157">
        <v>2.5999999999999999E-2</v>
      </c>
      <c r="G203" s="155"/>
      <c r="H203" s="159"/>
      <c r="I203" s="160"/>
      <c r="J203" s="159"/>
      <c r="K203" s="160"/>
      <c r="L203" s="159"/>
      <c r="M203" s="160"/>
      <c r="N203" s="159"/>
      <c r="O203" s="156" t="s">
        <v>652</v>
      </c>
      <c r="R203" s="145">
        <v>0</v>
      </c>
      <c r="S203" s="145">
        <v>0</v>
      </c>
      <c r="T203" s="145">
        <v>0</v>
      </c>
      <c r="W203" s="145">
        <v>3</v>
      </c>
      <c r="AC203" s="145">
        <v>1</v>
      </c>
    </row>
    <row r="204" spans="1:29" ht="30" customHeight="1" x14ac:dyDescent="0.15">
      <c r="A204" s="156" t="s">
        <v>632</v>
      </c>
      <c r="B204" s="156" t="s">
        <v>758</v>
      </c>
      <c r="C204" s="156" t="s">
        <v>759</v>
      </c>
      <c r="D204" s="156" t="s">
        <v>853</v>
      </c>
      <c r="E204" s="156" t="s">
        <v>225</v>
      </c>
      <c r="F204" s="157">
        <v>1</v>
      </c>
      <c r="G204" s="155"/>
      <c r="H204" s="159"/>
      <c r="I204" s="160"/>
      <c r="J204" s="159"/>
      <c r="K204" s="160"/>
      <c r="L204" s="159"/>
      <c r="M204" s="160"/>
      <c r="N204" s="159"/>
      <c r="O204" s="156" t="s">
        <v>652</v>
      </c>
      <c r="P204" s="145">
        <v>204</v>
      </c>
      <c r="R204" s="145">
        <v>1</v>
      </c>
      <c r="S204" s="145">
        <v>0</v>
      </c>
      <c r="T204" s="145">
        <v>0.02</v>
      </c>
      <c r="AC204" s="145">
        <v>1</v>
      </c>
    </row>
    <row r="205" spans="1:29" ht="30" customHeight="1" x14ac:dyDescent="0.15">
      <c r="A205" s="157"/>
      <c r="B205" s="157"/>
      <c r="C205" s="157" t="s">
        <v>709</v>
      </c>
      <c r="D205" s="157"/>
      <c r="E205" s="157"/>
      <c r="F205" s="157"/>
      <c r="G205" s="155"/>
      <c r="H205" s="151"/>
      <c r="I205" s="157"/>
      <c r="J205" s="151"/>
      <c r="K205" s="157"/>
      <c r="L205" s="151"/>
      <c r="M205" s="157"/>
      <c r="N205" s="151"/>
      <c r="O205" s="157"/>
    </row>
    <row r="206" spans="1:29" ht="30" customHeight="1" x14ac:dyDescent="0.15">
      <c r="A206" s="157"/>
      <c r="B206" s="157"/>
      <c r="C206" s="157"/>
      <c r="D206" s="157"/>
      <c r="E206" s="157"/>
      <c r="F206" s="157"/>
      <c r="G206" s="155"/>
      <c r="H206" s="157"/>
      <c r="I206" s="157"/>
      <c r="J206" s="157"/>
      <c r="K206" s="157"/>
      <c r="L206" s="157"/>
      <c r="M206" s="157"/>
      <c r="N206" s="157"/>
      <c r="O206" s="157"/>
    </row>
    <row r="207" spans="1:29" ht="30" customHeight="1" x14ac:dyDescent="0.15">
      <c r="A207" s="157"/>
      <c r="B207" s="157"/>
      <c r="C207" s="156" t="s">
        <v>860</v>
      </c>
      <c r="D207" s="157"/>
      <c r="E207" s="157"/>
      <c r="F207" s="157"/>
      <c r="G207" s="155"/>
      <c r="H207" s="157"/>
      <c r="I207" s="157"/>
      <c r="J207" s="157"/>
      <c r="K207" s="157"/>
      <c r="L207" s="157"/>
      <c r="M207" s="157"/>
      <c r="N207" s="157"/>
      <c r="O207" s="157"/>
    </row>
    <row r="208" spans="1:29" ht="30" customHeight="1" x14ac:dyDescent="0.15">
      <c r="A208" s="156" t="s">
        <v>634</v>
      </c>
      <c r="B208" s="156" t="s">
        <v>796</v>
      </c>
      <c r="C208" s="156" t="s">
        <v>628</v>
      </c>
      <c r="D208" s="156" t="s">
        <v>635</v>
      </c>
      <c r="E208" s="156" t="s">
        <v>314</v>
      </c>
      <c r="F208" s="157">
        <v>1.1000000000000001</v>
      </c>
      <c r="G208" s="155"/>
      <c r="H208" s="159"/>
      <c r="I208" s="160"/>
      <c r="J208" s="159"/>
      <c r="K208" s="160"/>
      <c r="L208" s="159"/>
      <c r="M208" s="160"/>
      <c r="N208" s="159"/>
      <c r="O208" s="156" t="s">
        <v>652</v>
      </c>
      <c r="R208" s="145">
        <v>0</v>
      </c>
      <c r="S208" s="145">
        <v>0</v>
      </c>
      <c r="T208" s="145">
        <v>0</v>
      </c>
      <c r="U208" s="145">
        <v>1</v>
      </c>
      <c r="AC208" s="145">
        <v>1</v>
      </c>
    </row>
    <row r="209" spans="1:29" ht="30" customHeight="1" x14ac:dyDescent="0.15">
      <c r="A209" s="156" t="s">
        <v>634</v>
      </c>
      <c r="B209" s="156" t="s">
        <v>848</v>
      </c>
      <c r="C209" s="156" t="s">
        <v>811</v>
      </c>
      <c r="D209" s="156" t="s">
        <v>856</v>
      </c>
      <c r="E209" s="156" t="s">
        <v>225</v>
      </c>
      <c r="F209" s="157">
        <v>1</v>
      </c>
      <c r="G209" s="155"/>
      <c r="H209" s="159"/>
      <c r="I209" s="160"/>
      <c r="J209" s="159"/>
      <c r="K209" s="160"/>
      <c r="L209" s="159"/>
      <c r="M209" s="160"/>
      <c r="N209" s="159"/>
      <c r="O209" s="156" t="s">
        <v>652</v>
      </c>
      <c r="P209" s="145">
        <v>209</v>
      </c>
      <c r="R209" s="145">
        <v>0</v>
      </c>
      <c r="S209" s="145">
        <v>0</v>
      </c>
      <c r="T209" s="145">
        <v>0.03</v>
      </c>
      <c r="AC209" s="145">
        <v>1</v>
      </c>
    </row>
    <row r="210" spans="1:29" ht="30" customHeight="1" x14ac:dyDescent="0.15">
      <c r="A210" s="156" t="s">
        <v>634</v>
      </c>
      <c r="B210" s="156" t="s">
        <v>800</v>
      </c>
      <c r="C210" s="156" t="s">
        <v>756</v>
      </c>
      <c r="D210" s="156" t="s">
        <v>801</v>
      </c>
      <c r="E210" s="156" t="s">
        <v>237</v>
      </c>
      <c r="F210" s="157">
        <v>0.1</v>
      </c>
      <c r="G210" s="155"/>
      <c r="H210" s="159"/>
      <c r="I210" s="160"/>
      <c r="J210" s="159"/>
      <c r="K210" s="160"/>
      <c r="L210" s="159"/>
      <c r="M210" s="160"/>
      <c r="N210" s="159"/>
      <c r="O210" s="156" t="s">
        <v>652</v>
      </c>
      <c r="R210" s="145">
        <v>0</v>
      </c>
      <c r="S210" s="145">
        <v>0</v>
      </c>
      <c r="T210" s="145">
        <v>0</v>
      </c>
      <c r="W210" s="145">
        <v>3</v>
      </c>
      <c r="AC210" s="145">
        <v>1</v>
      </c>
    </row>
    <row r="211" spans="1:29" ht="30" customHeight="1" x14ac:dyDescent="0.15">
      <c r="A211" s="156" t="s">
        <v>634</v>
      </c>
      <c r="B211" s="156" t="s">
        <v>802</v>
      </c>
      <c r="C211" s="156" t="s">
        <v>756</v>
      </c>
      <c r="D211" s="156" t="s">
        <v>803</v>
      </c>
      <c r="E211" s="156" t="s">
        <v>237</v>
      </c>
      <c r="F211" s="157">
        <v>3.3000000000000002E-2</v>
      </c>
      <c r="G211" s="155"/>
      <c r="H211" s="159"/>
      <c r="I211" s="160"/>
      <c r="J211" s="159"/>
      <c r="K211" s="160"/>
      <c r="L211" s="159"/>
      <c r="M211" s="160"/>
      <c r="N211" s="159"/>
      <c r="O211" s="156" t="s">
        <v>652</v>
      </c>
      <c r="R211" s="145">
        <v>0</v>
      </c>
      <c r="S211" s="145">
        <v>0</v>
      </c>
      <c r="T211" s="145">
        <v>0</v>
      </c>
      <c r="W211" s="145">
        <v>3</v>
      </c>
      <c r="AC211" s="145">
        <v>1</v>
      </c>
    </row>
    <row r="212" spans="1:29" ht="30" customHeight="1" x14ac:dyDescent="0.15">
      <c r="A212" s="156" t="s">
        <v>634</v>
      </c>
      <c r="B212" s="156" t="s">
        <v>758</v>
      </c>
      <c r="C212" s="156" t="s">
        <v>759</v>
      </c>
      <c r="D212" s="156" t="s">
        <v>853</v>
      </c>
      <c r="E212" s="156" t="s">
        <v>225</v>
      </c>
      <c r="F212" s="157">
        <v>1</v>
      </c>
      <c r="G212" s="155"/>
      <c r="H212" s="159"/>
      <c r="I212" s="160"/>
      <c r="J212" s="159"/>
      <c r="K212" s="160"/>
      <c r="L212" s="159"/>
      <c r="M212" s="160"/>
      <c r="N212" s="159"/>
      <c r="O212" s="156" t="s">
        <v>652</v>
      </c>
      <c r="P212" s="145">
        <v>212</v>
      </c>
      <c r="R212" s="145">
        <v>1</v>
      </c>
      <c r="S212" s="145">
        <v>0</v>
      </c>
      <c r="T212" s="145">
        <v>0.02</v>
      </c>
      <c r="AC212" s="145">
        <v>1</v>
      </c>
    </row>
    <row r="213" spans="1:29" ht="30" customHeight="1" x14ac:dyDescent="0.15">
      <c r="A213" s="157"/>
      <c r="B213" s="157"/>
      <c r="C213" s="157" t="s">
        <v>709</v>
      </c>
      <c r="D213" s="157"/>
      <c r="E213" s="157"/>
      <c r="F213" s="157"/>
      <c r="G213" s="155"/>
      <c r="H213" s="151"/>
      <c r="I213" s="157"/>
      <c r="J213" s="151"/>
      <c r="K213" s="157"/>
      <c r="L213" s="151"/>
      <c r="M213" s="157"/>
      <c r="N213" s="151"/>
      <c r="O213" s="157"/>
    </row>
    <row r="214" spans="1:29" ht="30" customHeight="1" x14ac:dyDescent="0.15">
      <c r="A214" s="157"/>
      <c r="B214" s="157"/>
      <c r="C214" s="157"/>
      <c r="D214" s="157"/>
      <c r="E214" s="157"/>
      <c r="F214" s="157"/>
      <c r="G214" s="155"/>
      <c r="H214" s="157"/>
      <c r="I214" s="157"/>
      <c r="J214" s="157"/>
      <c r="K214" s="157"/>
      <c r="L214" s="157"/>
      <c r="M214" s="157"/>
      <c r="N214" s="157"/>
      <c r="O214" s="157"/>
    </row>
    <row r="215" spans="1:29" ht="30" customHeight="1" x14ac:dyDescent="0.15">
      <c r="A215" s="157"/>
      <c r="B215" s="157"/>
      <c r="C215" s="156" t="s">
        <v>861</v>
      </c>
      <c r="D215" s="157"/>
      <c r="E215" s="157"/>
      <c r="F215" s="157"/>
      <c r="G215" s="155"/>
      <c r="H215" s="157"/>
      <c r="I215" s="157"/>
      <c r="J215" s="157"/>
      <c r="K215" s="157"/>
      <c r="L215" s="157"/>
      <c r="M215" s="157"/>
      <c r="N215" s="157"/>
      <c r="O215" s="157"/>
    </row>
    <row r="216" spans="1:29" ht="30" customHeight="1" x14ac:dyDescent="0.15">
      <c r="A216" s="156" t="s">
        <v>636</v>
      </c>
      <c r="B216" s="156" t="s">
        <v>862</v>
      </c>
      <c r="C216" s="156" t="s">
        <v>637</v>
      </c>
      <c r="D216" s="156" t="s">
        <v>638</v>
      </c>
      <c r="E216" s="156" t="s">
        <v>314</v>
      </c>
      <c r="F216" s="157">
        <v>1.1000000000000001</v>
      </c>
      <c r="G216" s="155"/>
      <c r="H216" s="159"/>
      <c r="I216" s="160"/>
      <c r="J216" s="159"/>
      <c r="K216" s="160"/>
      <c r="L216" s="159"/>
      <c r="M216" s="160"/>
      <c r="N216" s="159"/>
      <c r="O216" s="156" t="s">
        <v>652</v>
      </c>
      <c r="R216" s="145">
        <v>0</v>
      </c>
      <c r="S216" s="145">
        <v>0</v>
      </c>
      <c r="T216" s="145">
        <v>0</v>
      </c>
      <c r="U216" s="145">
        <v>1</v>
      </c>
      <c r="AC216" s="145">
        <v>1</v>
      </c>
    </row>
    <row r="217" spans="1:29" ht="30" customHeight="1" x14ac:dyDescent="0.15">
      <c r="A217" s="156" t="s">
        <v>636</v>
      </c>
      <c r="B217" s="156" t="s">
        <v>848</v>
      </c>
      <c r="C217" s="156" t="s">
        <v>811</v>
      </c>
      <c r="D217" s="156" t="s">
        <v>856</v>
      </c>
      <c r="E217" s="156" t="s">
        <v>225</v>
      </c>
      <c r="F217" s="157">
        <v>1</v>
      </c>
      <c r="G217" s="155"/>
      <c r="H217" s="159"/>
      <c r="I217" s="160"/>
      <c r="J217" s="159"/>
      <c r="K217" s="160"/>
      <c r="L217" s="159"/>
      <c r="M217" s="160"/>
      <c r="N217" s="159"/>
      <c r="O217" s="156" t="s">
        <v>652</v>
      </c>
      <c r="P217" s="145">
        <v>217</v>
      </c>
      <c r="R217" s="145">
        <v>0</v>
      </c>
      <c r="S217" s="145">
        <v>0</v>
      </c>
      <c r="T217" s="145">
        <v>0.03</v>
      </c>
      <c r="AC217" s="145">
        <v>1</v>
      </c>
    </row>
    <row r="218" spans="1:29" ht="30" customHeight="1" x14ac:dyDescent="0.15">
      <c r="A218" s="156" t="s">
        <v>636</v>
      </c>
      <c r="B218" s="156" t="s">
        <v>800</v>
      </c>
      <c r="C218" s="156" t="s">
        <v>756</v>
      </c>
      <c r="D218" s="156" t="s">
        <v>801</v>
      </c>
      <c r="E218" s="156" t="s">
        <v>237</v>
      </c>
      <c r="F218" s="157">
        <v>0.214</v>
      </c>
      <c r="G218" s="155"/>
      <c r="H218" s="159"/>
      <c r="I218" s="160"/>
      <c r="J218" s="159"/>
      <c r="K218" s="160"/>
      <c r="L218" s="159"/>
      <c r="M218" s="160"/>
      <c r="N218" s="159"/>
      <c r="O218" s="156" t="s">
        <v>652</v>
      </c>
      <c r="R218" s="145">
        <v>0</v>
      </c>
      <c r="S218" s="145">
        <v>0</v>
      </c>
      <c r="T218" s="145">
        <v>0</v>
      </c>
      <c r="W218" s="145">
        <v>3</v>
      </c>
      <c r="AC218" s="145">
        <v>1</v>
      </c>
    </row>
    <row r="219" spans="1:29" ht="30" customHeight="1" x14ac:dyDescent="0.15">
      <c r="A219" s="156" t="s">
        <v>636</v>
      </c>
      <c r="B219" s="156" t="s">
        <v>802</v>
      </c>
      <c r="C219" s="156" t="s">
        <v>756</v>
      </c>
      <c r="D219" s="156" t="s">
        <v>803</v>
      </c>
      <c r="E219" s="156" t="s">
        <v>237</v>
      </c>
      <c r="F219" s="157">
        <v>7.0999999999999994E-2</v>
      </c>
      <c r="G219" s="155"/>
      <c r="H219" s="159"/>
      <c r="I219" s="160"/>
      <c r="J219" s="159"/>
      <c r="K219" s="160"/>
      <c r="L219" s="159"/>
      <c r="M219" s="160"/>
      <c r="N219" s="159"/>
      <c r="O219" s="156" t="s">
        <v>652</v>
      </c>
      <c r="R219" s="145">
        <v>0</v>
      </c>
      <c r="S219" s="145">
        <v>0</v>
      </c>
      <c r="T219" s="145">
        <v>0</v>
      </c>
      <c r="W219" s="145">
        <v>3</v>
      </c>
      <c r="AC219" s="145">
        <v>1</v>
      </c>
    </row>
    <row r="220" spans="1:29" ht="30" customHeight="1" x14ac:dyDescent="0.15">
      <c r="A220" s="156" t="s">
        <v>636</v>
      </c>
      <c r="B220" s="156" t="s">
        <v>758</v>
      </c>
      <c r="C220" s="156" t="s">
        <v>759</v>
      </c>
      <c r="D220" s="156" t="s">
        <v>853</v>
      </c>
      <c r="E220" s="156" t="s">
        <v>225</v>
      </c>
      <c r="F220" s="157">
        <v>1</v>
      </c>
      <c r="G220" s="155"/>
      <c r="H220" s="159"/>
      <c r="I220" s="160"/>
      <c r="J220" s="159"/>
      <c r="K220" s="160"/>
      <c r="L220" s="159"/>
      <c r="M220" s="160"/>
      <c r="N220" s="159"/>
      <c r="O220" s="156" t="s">
        <v>652</v>
      </c>
      <c r="P220" s="145">
        <v>220</v>
      </c>
      <c r="R220" s="145">
        <v>1</v>
      </c>
      <c r="S220" s="145">
        <v>0</v>
      </c>
      <c r="T220" s="145">
        <v>0.02</v>
      </c>
      <c r="AC220" s="145">
        <v>1</v>
      </c>
    </row>
    <row r="221" spans="1:29" ht="30" customHeight="1" x14ac:dyDescent="0.15">
      <c r="A221" s="157"/>
      <c r="B221" s="157"/>
      <c r="C221" s="157" t="s">
        <v>709</v>
      </c>
      <c r="D221" s="157"/>
      <c r="E221" s="157"/>
      <c r="F221" s="157"/>
      <c r="G221" s="155"/>
      <c r="H221" s="151"/>
      <c r="I221" s="157"/>
      <c r="J221" s="151"/>
      <c r="K221" s="157"/>
      <c r="L221" s="151"/>
      <c r="M221" s="157"/>
      <c r="N221" s="151"/>
      <c r="O221" s="157"/>
    </row>
    <row r="222" spans="1:29" ht="30" customHeight="1" x14ac:dyDescent="0.15">
      <c r="A222" s="157"/>
      <c r="B222" s="157"/>
      <c r="C222" s="157"/>
      <c r="D222" s="157"/>
      <c r="E222" s="157"/>
      <c r="F222" s="157"/>
      <c r="G222" s="155"/>
      <c r="H222" s="157"/>
      <c r="I222" s="157"/>
      <c r="J222" s="157"/>
      <c r="K222" s="157"/>
      <c r="L222" s="157"/>
      <c r="M222" s="157"/>
      <c r="N222" s="157"/>
      <c r="O222" s="157"/>
    </row>
    <row r="223" spans="1:29" ht="30" customHeight="1" x14ac:dyDescent="0.15">
      <c r="A223" s="157"/>
      <c r="B223" s="157"/>
      <c r="C223" s="156" t="s">
        <v>863</v>
      </c>
      <c r="D223" s="157"/>
      <c r="E223" s="157"/>
      <c r="F223" s="157"/>
      <c r="G223" s="155"/>
      <c r="H223" s="157"/>
      <c r="I223" s="157"/>
      <c r="J223" s="157"/>
      <c r="K223" s="157"/>
      <c r="L223" s="157"/>
      <c r="M223" s="157"/>
      <c r="N223" s="157"/>
      <c r="O223" s="157"/>
    </row>
    <row r="224" spans="1:29" ht="30" customHeight="1" x14ac:dyDescent="0.15">
      <c r="A224" s="156" t="s">
        <v>710</v>
      </c>
      <c r="B224" s="156" t="s">
        <v>800</v>
      </c>
      <c r="C224" s="156" t="s">
        <v>756</v>
      </c>
      <c r="D224" s="156" t="s">
        <v>801</v>
      </c>
      <c r="E224" s="156" t="s">
        <v>237</v>
      </c>
      <c r="F224" s="157">
        <v>1.7000000000000001E-2</v>
      </c>
      <c r="G224" s="155"/>
      <c r="H224" s="159"/>
      <c r="I224" s="160"/>
      <c r="J224" s="159"/>
      <c r="K224" s="160"/>
      <c r="L224" s="159"/>
      <c r="M224" s="160"/>
      <c r="N224" s="159"/>
      <c r="O224" s="156" t="s">
        <v>652</v>
      </c>
      <c r="R224" s="145">
        <v>0</v>
      </c>
      <c r="S224" s="145">
        <v>0</v>
      </c>
      <c r="T224" s="145">
        <v>0</v>
      </c>
      <c r="W224" s="145">
        <v>3</v>
      </c>
      <c r="AC224" s="145">
        <v>1</v>
      </c>
    </row>
    <row r="225" spans="1:29" ht="30" customHeight="1" x14ac:dyDescent="0.15">
      <c r="A225" s="156" t="s">
        <v>710</v>
      </c>
      <c r="B225" s="156" t="s">
        <v>802</v>
      </c>
      <c r="C225" s="156" t="s">
        <v>756</v>
      </c>
      <c r="D225" s="156" t="s">
        <v>803</v>
      </c>
      <c r="E225" s="156" t="s">
        <v>237</v>
      </c>
      <c r="F225" s="157">
        <v>1.0999999999999999E-2</v>
      </c>
      <c r="G225" s="155"/>
      <c r="H225" s="159"/>
      <c r="I225" s="160"/>
      <c r="J225" s="159"/>
      <c r="K225" s="160"/>
      <c r="L225" s="159"/>
      <c r="M225" s="160"/>
      <c r="N225" s="159"/>
      <c r="O225" s="156" t="s">
        <v>652</v>
      </c>
      <c r="R225" s="145">
        <v>0</v>
      </c>
      <c r="S225" s="145">
        <v>0</v>
      </c>
      <c r="T225" s="145">
        <v>0</v>
      </c>
      <c r="W225" s="145">
        <v>3</v>
      </c>
      <c r="AC225" s="145">
        <v>1</v>
      </c>
    </row>
    <row r="226" spans="1:29" ht="30" customHeight="1" x14ac:dyDescent="0.15">
      <c r="A226" s="156" t="s">
        <v>710</v>
      </c>
      <c r="B226" s="156" t="s">
        <v>758</v>
      </c>
      <c r="C226" s="156" t="s">
        <v>759</v>
      </c>
      <c r="D226" s="156" t="s">
        <v>864</v>
      </c>
      <c r="E226" s="156" t="s">
        <v>225</v>
      </c>
      <c r="F226" s="157">
        <v>1</v>
      </c>
      <c r="G226" s="155"/>
      <c r="H226" s="159"/>
      <c r="I226" s="160"/>
      <c r="J226" s="159"/>
      <c r="K226" s="160"/>
      <c r="L226" s="159"/>
      <c r="M226" s="160"/>
      <c r="N226" s="159"/>
      <c r="O226" s="156" t="s">
        <v>652</v>
      </c>
      <c r="P226" s="145">
        <v>226</v>
      </c>
      <c r="R226" s="145">
        <v>1</v>
      </c>
      <c r="S226" s="145">
        <v>0</v>
      </c>
      <c r="T226" s="145">
        <v>0.02</v>
      </c>
      <c r="AC226" s="145">
        <v>1</v>
      </c>
    </row>
    <row r="227" spans="1:29" ht="30" customHeight="1" x14ac:dyDescent="0.15">
      <c r="A227" s="157"/>
      <c r="B227" s="157"/>
      <c r="C227" s="157" t="s">
        <v>709</v>
      </c>
      <c r="D227" s="157"/>
      <c r="E227" s="157"/>
      <c r="F227" s="157"/>
      <c r="G227" s="155"/>
      <c r="H227" s="151"/>
      <c r="I227" s="157"/>
      <c r="J227" s="151"/>
      <c r="K227" s="157"/>
      <c r="L227" s="151"/>
      <c r="M227" s="157"/>
      <c r="N227" s="151"/>
      <c r="O227" s="157"/>
    </row>
    <row r="228" spans="1:29" ht="30" customHeight="1" x14ac:dyDescent="0.15">
      <c r="A228" s="157"/>
      <c r="B228" s="157"/>
      <c r="C228" s="157"/>
      <c r="D228" s="157"/>
      <c r="E228" s="157"/>
      <c r="F228" s="157"/>
      <c r="G228" s="155"/>
      <c r="H228" s="157"/>
      <c r="I228" s="157"/>
      <c r="J228" s="157"/>
      <c r="K228" s="157"/>
      <c r="L228" s="157"/>
      <c r="M228" s="157"/>
      <c r="N228" s="157"/>
      <c r="O228" s="157"/>
    </row>
    <row r="229" spans="1:29" ht="30" customHeight="1" x14ac:dyDescent="0.15">
      <c r="A229" s="157"/>
      <c r="B229" s="157"/>
      <c r="C229" s="156" t="s">
        <v>865</v>
      </c>
      <c r="D229" s="157"/>
      <c r="E229" s="157"/>
      <c r="F229" s="157"/>
      <c r="G229" s="155"/>
      <c r="H229" s="157"/>
      <c r="I229" s="157"/>
      <c r="J229" s="157"/>
      <c r="K229" s="157"/>
      <c r="L229" s="157"/>
      <c r="M229" s="157"/>
      <c r="N229" s="157"/>
      <c r="O229" s="157"/>
    </row>
    <row r="230" spans="1:29" ht="30" customHeight="1" x14ac:dyDescent="0.15">
      <c r="A230" s="156" t="s">
        <v>712</v>
      </c>
      <c r="B230" s="156" t="s">
        <v>800</v>
      </c>
      <c r="C230" s="156" t="s">
        <v>756</v>
      </c>
      <c r="D230" s="156" t="s">
        <v>801</v>
      </c>
      <c r="E230" s="156" t="s">
        <v>237</v>
      </c>
      <c r="F230" s="157">
        <v>1.9E-2</v>
      </c>
      <c r="G230" s="155"/>
      <c r="H230" s="159"/>
      <c r="I230" s="160"/>
      <c r="J230" s="159"/>
      <c r="K230" s="160"/>
      <c r="L230" s="159"/>
      <c r="M230" s="160"/>
      <c r="N230" s="159"/>
      <c r="O230" s="156" t="s">
        <v>652</v>
      </c>
      <c r="R230" s="145">
        <v>0</v>
      </c>
      <c r="S230" s="145">
        <v>0</v>
      </c>
      <c r="T230" s="145">
        <v>0</v>
      </c>
      <c r="W230" s="145">
        <v>3</v>
      </c>
      <c r="AC230" s="145">
        <v>1</v>
      </c>
    </row>
    <row r="231" spans="1:29" ht="30" customHeight="1" x14ac:dyDescent="0.15">
      <c r="A231" s="156" t="s">
        <v>712</v>
      </c>
      <c r="B231" s="156" t="s">
        <v>802</v>
      </c>
      <c r="C231" s="156" t="s">
        <v>756</v>
      </c>
      <c r="D231" s="156" t="s">
        <v>803</v>
      </c>
      <c r="E231" s="156" t="s">
        <v>237</v>
      </c>
      <c r="F231" s="157">
        <v>1.2999999999999999E-2</v>
      </c>
      <c r="G231" s="155"/>
      <c r="H231" s="159"/>
      <c r="I231" s="160"/>
      <c r="J231" s="159"/>
      <c r="K231" s="160"/>
      <c r="L231" s="159"/>
      <c r="M231" s="160"/>
      <c r="N231" s="159"/>
      <c r="O231" s="156" t="s">
        <v>652</v>
      </c>
      <c r="R231" s="145">
        <v>0</v>
      </c>
      <c r="S231" s="145">
        <v>0</v>
      </c>
      <c r="T231" s="145">
        <v>0</v>
      </c>
      <c r="W231" s="145">
        <v>3</v>
      </c>
      <c r="AC231" s="145">
        <v>1</v>
      </c>
    </row>
    <row r="232" spans="1:29" ht="30" customHeight="1" x14ac:dyDescent="0.15">
      <c r="A232" s="156" t="s">
        <v>712</v>
      </c>
      <c r="B232" s="156" t="s">
        <v>758</v>
      </c>
      <c r="C232" s="156" t="s">
        <v>759</v>
      </c>
      <c r="D232" s="156" t="s">
        <v>864</v>
      </c>
      <c r="E232" s="156" t="s">
        <v>225</v>
      </c>
      <c r="F232" s="157">
        <v>1</v>
      </c>
      <c r="G232" s="155"/>
      <c r="H232" s="159"/>
      <c r="I232" s="160"/>
      <c r="J232" s="159"/>
      <c r="K232" s="160"/>
      <c r="L232" s="159"/>
      <c r="M232" s="160"/>
      <c r="N232" s="159"/>
      <c r="O232" s="156" t="s">
        <v>652</v>
      </c>
      <c r="P232" s="145">
        <v>232</v>
      </c>
      <c r="R232" s="145">
        <v>1</v>
      </c>
      <c r="S232" s="145">
        <v>0</v>
      </c>
      <c r="T232" s="145">
        <v>0.02</v>
      </c>
      <c r="AC232" s="145">
        <v>1</v>
      </c>
    </row>
    <row r="233" spans="1:29" ht="30" customHeight="1" x14ac:dyDescent="0.15">
      <c r="A233" s="157"/>
      <c r="B233" s="157"/>
      <c r="C233" s="157" t="s">
        <v>709</v>
      </c>
      <c r="D233" s="157"/>
      <c r="E233" s="157"/>
      <c r="F233" s="157"/>
      <c r="G233" s="155"/>
      <c r="H233" s="151"/>
      <c r="I233" s="157"/>
      <c r="J233" s="151"/>
      <c r="K233" s="157"/>
      <c r="L233" s="151"/>
      <c r="M233" s="157"/>
      <c r="N233" s="151"/>
      <c r="O233" s="157"/>
    </row>
    <row r="234" spans="1:29" ht="30" customHeight="1" x14ac:dyDescent="0.15">
      <c r="A234" s="157"/>
      <c r="B234" s="157"/>
      <c r="C234" s="157"/>
      <c r="D234" s="157"/>
      <c r="E234" s="157"/>
      <c r="F234" s="157"/>
      <c r="G234" s="155"/>
      <c r="H234" s="157"/>
      <c r="I234" s="157"/>
      <c r="J234" s="157"/>
      <c r="K234" s="157"/>
      <c r="L234" s="157"/>
      <c r="M234" s="157"/>
      <c r="N234" s="157"/>
      <c r="O234" s="157"/>
    </row>
    <row r="235" spans="1:29" ht="30" customHeight="1" x14ac:dyDescent="0.15">
      <c r="A235" s="157"/>
      <c r="B235" s="157"/>
      <c r="C235" s="156" t="s">
        <v>866</v>
      </c>
      <c r="D235" s="157"/>
      <c r="E235" s="157"/>
      <c r="F235" s="157"/>
      <c r="G235" s="155"/>
      <c r="H235" s="157"/>
      <c r="I235" s="157"/>
      <c r="J235" s="157"/>
      <c r="K235" s="157"/>
      <c r="L235" s="157"/>
      <c r="M235" s="157"/>
      <c r="N235" s="157"/>
      <c r="O235" s="157"/>
    </row>
    <row r="236" spans="1:29" ht="30" customHeight="1" x14ac:dyDescent="0.15">
      <c r="A236" s="156" t="s">
        <v>713</v>
      </c>
      <c r="B236" s="156" t="s">
        <v>800</v>
      </c>
      <c r="C236" s="156" t="s">
        <v>756</v>
      </c>
      <c r="D236" s="156" t="s">
        <v>801</v>
      </c>
      <c r="E236" s="156" t="s">
        <v>237</v>
      </c>
      <c r="F236" s="157">
        <v>2.1000000000000001E-2</v>
      </c>
      <c r="G236" s="155"/>
      <c r="H236" s="159"/>
      <c r="I236" s="160"/>
      <c r="J236" s="159"/>
      <c r="K236" s="160"/>
      <c r="L236" s="159"/>
      <c r="M236" s="160"/>
      <c r="N236" s="159"/>
      <c r="O236" s="156" t="s">
        <v>652</v>
      </c>
      <c r="R236" s="145">
        <v>0</v>
      </c>
      <c r="S236" s="145">
        <v>0</v>
      </c>
      <c r="T236" s="145">
        <v>0</v>
      </c>
      <c r="W236" s="145">
        <v>3</v>
      </c>
      <c r="AC236" s="145">
        <v>1</v>
      </c>
    </row>
    <row r="237" spans="1:29" ht="30" customHeight="1" x14ac:dyDescent="0.15">
      <c r="A237" s="156" t="s">
        <v>713</v>
      </c>
      <c r="B237" s="156" t="s">
        <v>802</v>
      </c>
      <c r="C237" s="156" t="s">
        <v>756</v>
      </c>
      <c r="D237" s="156" t="s">
        <v>803</v>
      </c>
      <c r="E237" s="156" t="s">
        <v>237</v>
      </c>
      <c r="F237" s="157">
        <v>1.4E-2</v>
      </c>
      <c r="G237" s="155"/>
      <c r="H237" s="159"/>
      <c r="I237" s="160"/>
      <c r="J237" s="159"/>
      <c r="K237" s="160"/>
      <c r="L237" s="159"/>
      <c r="M237" s="160"/>
      <c r="N237" s="159"/>
      <c r="O237" s="156" t="s">
        <v>652</v>
      </c>
      <c r="R237" s="145">
        <v>0</v>
      </c>
      <c r="S237" s="145">
        <v>0</v>
      </c>
      <c r="T237" s="145">
        <v>0</v>
      </c>
      <c r="W237" s="145">
        <v>3</v>
      </c>
      <c r="AC237" s="145">
        <v>1</v>
      </c>
    </row>
    <row r="238" spans="1:29" ht="30" customHeight="1" x14ac:dyDescent="0.15">
      <c r="A238" s="156" t="s">
        <v>713</v>
      </c>
      <c r="B238" s="156" t="s">
        <v>758</v>
      </c>
      <c r="C238" s="156" t="s">
        <v>759</v>
      </c>
      <c r="D238" s="156" t="s">
        <v>864</v>
      </c>
      <c r="E238" s="156" t="s">
        <v>225</v>
      </c>
      <c r="F238" s="157">
        <v>1</v>
      </c>
      <c r="G238" s="155"/>
      <c r="H238" s="159"/>
      <c r="I238" s="160"/>
      <c r="J238" s="159"/>
      <c r="K238" s="160"/>
      <c r="L238" s="159"/>
      <c r="M238" s="160"/>
      <c r="N238" s="159"/>
      <c r="O238" s="156" t="s">
        <v>652</v>
      </c>
      <c r="P238" s="145">
        <v>238</v>
      </c>
      <c r="R238" s="145">
        <v>1</v>
      </c>
      <c r="S238" s="145">
        <v>0</v>
      </c>
      <c r="T238" s="145">
        <v>0.02</v>
      </c>
      <c r="AC238" s="145">
        <v>1</v>
      </c>
    </row>
    <row r="239" spans="1:29" ht="30" customHeight="1" x14ac:dyDescent="0.15">
      <c r="A239" s="157"/>
      <c r="B239" s="157"/>
      <c r="C239" s="157" t="s">
        <v>709</v>
      </c>
      <c r="D239" s="157"/>
      <c r="E239" s="157"/>
      <c r="F239" s="157"/>
      <c r="G239" s="155"/>
      <c r="H239" s="151"/>
      <c r="I239" s="157"/>
      <c r="J239" s="151"/>
      <c r="K239" s="157"/>
      <c r="L239" s="151"/>
      <c r="M239" s="157"/>
      <c r="N239" s="151"/>
      <c r="O239" s="157"/>
    </row>
    <row r="240" spans="1:29" ht="30" customHeight="1" x14ac:dyDescent="0.15">
      <c r="A240" s="157"/>
      <c r="B240" s="157"/>
      <c r="C240" s="157"/>
      <c r="D240" s="157"/>
      <c r="E240" s="157"/>
      <c r="F240" s="157"/>
      <c r="G240" s="155"/>
      <c r="H240" s="157"/>
      <c r="I240" s="157"/>
      <c r="J240" s="157"/>
      <c r="K240" s="157"/>
      <c r="L240" s="157"/>
      <c r="M240" s="157"/>
      <c r="N240" s="157"/>
      <c r="O240" s="157"/>
    </row>
    <row r="241" spans="1:29" ht="30" customHeight="1" x14ac:dyDescent="0.15">
      <c r="A241" s="157"/>
      <c r="B241" s="157"/>
      <c r="C241" s="156" t="s">
        <v>867</v>
      </c>
      <c r="D241" s="157"/>
      <c r="E241" s="157"/>
      <c r="F241" s="157"/>
      <c r="G241" s="155"/>
      <c r="H241" s="157"/>
      <c r="I241" s="157"/>
      <c r="J241" s="157"/>
      <c r="K241" s="157"/>
      <c r="L241" s="157"/>
      <c r="M241" s="157"/>
      <c r="N241" s="157"/>
      <c r="O241" s="157"/>
    </row>
    <row r="242" spans="1:29" ht="30" customHeight="1" x14ac:dyDescent="0.15">
      <c r="A242" s="156" t="s">
        <v>714</v>
      </c>
      <c r="B242" s="156" t="s">
        <v>800</v>
      </c>
      <c r="C242" s="156" t="s">
        <v>756</v>
      </c>
      <c r="D242" s="156" t="s">
        <v>801</v>
      </c>
      <c r="E242" s="156" t="s">
        <v>237</v>
      </c>
      <c r="F242" s="157">
        <v>2.7E-2</v>
      </c>
      <c r="G242" s="155"/>
      <c r="H242" s="159"/>
      <c r="I242" s="160"/>
      <c r="J242" s="159"/>
      <c r="K242" s="160"/>
      <c r="L242" s="159"/>
      <c r="M242" s="160"/>
      <c r="N242" s="159"/>
      <c r="O242" s="156" t="s">
        <v>652</v>
      </c>
      <c r="R242" s="145">
        <v>0</v>
      </c>
      <c r="S242" s="145">
        <v>0</v>
      </c>
      <c r="T242" s="145">
        <v>0</v>
      </c>
      <c r="W242" s="145">
        <v>3</v>
      </c>
      <c r="AC242" s="145">
        <v>1</v>
      </c>
    </row>
    <row r="243" spans="1:29" ht="30" customHeight="1" x14ac:dyDescent="0.15">
      <c r="A243" s="156" t="s">
        <v>714</v>
      </c>
      <c r="B243" s="156" t="s">
        <v>802</v>
      </c>
      <c r="C243" s="156" t="s">
        <v>756</v>
      </c>
      <c r="D243" s="156" t="s">
        <v>803</v>
      </c>
      <c r="E243" s="156" t="s">
        <v>237</v>
      </c>
      <c r="F243" s="157">
        <v>1.7999999999999999E-2</v>
      </c>
      <c r="G243" s="155"/>
      <c r="H243" s="159"/>
      <c r="I243" s="160"/>
      <c r="J243" s="159"/>
      <c r="K243" s="160"/>
      <c r="L243" s="159"/>
      <c r="M243" s="160"/>
      <c r="N243" s="159"/>
      <c r="O243" s="156" t="s">
        <v>652</v>
      </c>
      <c r="R243" s="145">
        <v>0</v>
      </c>
      <c r="S243" s="145">
        <v>0</v>
      </c>
      <c r="T243" s="145">
        <v>0</v>
      </c>
      <c r="W243" s="145">
        <v>3</v>
      </c>
      <c r="AC243" s="145">
        <v>1</v>
      </c>
    </row>
    <row r="244" spans="1:29" ht="30" customHeight="1" x14ac:dyDescent="0.15">
      <c r="A244" s="156" t="s">
        <v>714</v>
      </c>
      <c r="B244" s="156" t="s">
        <v>758</v>
      </c>
      <c r="C244" s="156" t="s">
        <v>759</v>
      </c>
      <c r="D244" s="156" t="s">
        <v>864</v>
      </c>
      <c r="E244" s="156" t="s">
        <v>225</v>
      </c>
      <c r="F244" s="157">
        <v>1</v>
      </c>
      <c r="G244" s="155"/>
      <c r="H244" s="159"/>
      <c r="I244" s="160"/>
      <c r="J244" s="159"/>
      <c r="K244" s="160"/>
      <c r="L244" s="159"/>
      <c r="M244" s="160"/>
      <c r="N244" s="159"/>
      <c r="O244" s="156" t="s">
        <v>652</v>
      </c>
      <c r="P244" s="145">
        <v>244</v>
      </c>
      <c r="R244" s="145">
        <v>1</v>
      </c>
      <c r="S244" s="145">
        <v>0</v>
      </c>
      <c r="T244" s="145">
        <v>0.02</v>
      </c>
      <c r="AC244" s="145">
        <v>1</v>
      </c>
    </row>
    <row r="245" spans="1:29" ht="30" customHeight="1" x14ac:dyDescent="0.15">
      <c r="A245" s="157"/>
      <c r="B245" s="157"/>
      <c r="C245" s="157" t="s">
        <v>709</v>
      </c>
      <c r="D245" s="157"/>
      <c r="E245" s="157"/>
      <c r="F245" s="157"/>
      <c r="G245" s="155"/>
      <c r="H245" s="151"/>
      <c r="I245" s="157"/>
      <c r="J245" s="151"/>
      <c r="K245" s="157"/>
      <c r="L245" s="151"/>
      <c r="M245" s="157"/>
      <c r="N245" s="151"/>
      <c r="O245" s="157"/>
    </row>
    <row r="246" spans="1:29" ht="30" customHeight="1" x14ac:dyDescent="0.15">
      <c r="A246" s="157"/>
      <c r="B246" s="157"/>
      <c r="C246" s="157"/>
      <c r="D246" s="157"/>
      <c r="E246" s="157"/>
      <c r="F246" s="157"/>
      <c r="G246" s="155"/>
      <c r="H246" s="157"/>
      <c r="I246" s="157"/>
      <c r="J246" s="157"/>
      <c r="K246" s="157"/>
      <c r="L246" s="157"/>
      <c r="M246" s="157"/>
      <c r="N246" s="157"/>
      <c r="O246" s="157"/>
    </row>
    <row r="247" spans="1:29" ht="30" customHeight="1" x14ac:dyDescent="0.15">
      <c r="A247" s="157"/>
      <c r="B247" s="157"/>
      <c r="C247" s="156" t="s">
        <v>868</v>
      </c>
      <c r="D247" s="157"/>
      <c r="E247" s="157"/>
      <c r="F247" s="157"/>
      <c r="G247" s="155"/>
      <c r="H247" s="157"/>
      <c r="I247" s="157"/>
      <c r="J247" s="157"/>
      <c r="K247" s="157"/>
      <c r="L247" s="157"/>
      <c r="M247" s="157"/>
      <c r="N247" s="157"/>
      <c r="O247" s="157"/>
    </row>
    <row r="248" spans="1:29" ht="30" customHeight="1" x14ac:dyDescent="0.15">
      <c r="A248" s="156" t="s">
        <v>715</v>
      </c>
      <c r="B248" s="156" t="s">
        <v>800</v>
      </c>
      <c r="C248" s="156" t="s">
        <v>756</v>
      </c>
      <c r="D248" s="156" t="s">
        <v>801</v>
      </c>
      <c r="E248" s="156" t="s">
        <v>237</v>
      </c>
      <c r="F248" s="157">
        <v>6.7000000000000004E-2</v>
      </c>
      <c r="G248" s="155"/>
      <c r="H248" s="159"/>
      <c r="I248" s="160"/>
      <c r="J248" s="159"/>
      <c r="K248" s="160"/>
      <c r="L248" s="159"/>
      <c r="M248" s="160"/>
      <c r="N248" s="159"/>
      <c r="O248" s="156" t="s">
        <v>652</v>
      </c>
      <c r="R248" s="145">
        <v>0</v>
      </c>
      <c r="S248" s="145">
        <v>0</v>
      </c>
      <c r="T248" s="145">
        <v>0</v>
      </c>
      <c r="W248" s="145">
        <v>3</v>
      </c>
      <c r="AC248" s="145">
        <v>1</v>
      </c>
    </row>
    <row r="249" spans="1:29" ht="30" customHeight="1" x14ac:dyDescent="0.15">
      <c r="A249" s="156" t="s">
        <v>715</v>
      </c>
      <c r="B249" s="156" t="s">
        <v>802</v>
      </c>
      <c r="C249" s="156" t="s">
        <v>756</v>
      </c>
      <c r="D249" s="156" t="s">
        <v>803</v>
      </c>
      <c r="E249" s="156" t="s">
        <v>237</v>
      </c>
      <c r="F249" s="157">
        <v>4.4999999999999998E-2</v>
      </c>
      <c r="G249" s="155"/>
      <c r="H249" s="159"/>
      <c r="I249" s="160"/>
      <c r="J249" s="159"/>
      <c r="K249" s="160"/>
      <c r="L249" s="159"/>
      <c r="M249" s="160"/>
      <c r="N249" s="159"/>
      <c r="O249" s="156" t="s">
        <v>652</v>
      </c>
      <c r="R249" s="145">
        <v>0</v>
      </c>
      <c r="S249" s="145">
        <v>0</v>
      </c>
      <c r="T249" s="145">
        <v>0</v>
      </c>
      <c r="W249" s="145">
        <v>3</v>
      </c>
      <c r="AC249" s="145">
        <v>1</v>
      </c>
    </row>
    <row r="250" spans="1:29" ht="30" customHeight="1" x14ac:dyDescent="0.15">
      <c r="A250" s="156" t="s">
        <v>715</v>
      </c>
      <c r="B250" s="156" t="s">
        <v>758</v>
      </c>
      <c r="C250" s="156" t="s">
        <v>759</v>
      </c>
      <c r="D250" s="156" t="s">
        <v>864</v>
      </c>
      <c r="E250" s="156" t="s">
        <v>225</v>
      </c>
      <c r="F250" s="157">
        <v>1</v>
      </c>
      <c r="G250" s="155"/>
      <c r="H250" s="159"/>
      <c r="I250" s="160"/>
      <c r="J250" s="159"/>
      <c r="K250" s="160"/>
      <c r="L250" s="159"/>
      <c r="M250" s="160"/>
      <c r="N250" s="159"/>
      <c r="O250" s="156" t="s">
        <v>652</v>
      </c>
      <c r="P250" s="145">
        <v>250</v>
      </c>
      <c r="R250" s="145">
        <v>1</v>
      </c>
      <c r="S250" s="145">
        <v>0</v>
      </c>
      <c r="T250" s="145">
        <v>0.02</v>
      </c>
      <c r="AC250" s="145">
        <v>1</v>
      </c>
    </row>
    <row r="251" spans="1:29" ht="30" customHeight="1" x14ac:dyDescent="0.15">
      <c r="A251" s="157"/>
      <c r="B251" s="157"/>
      <c r="C251" s="157" t="s">
        <v>709</v>
      </c>
      <c r="D251" s="157"/>
      <c r="E251" s="157"/>
      <c r="F251" s="157"/>
      <c r="G251" s="155"/>
      <c r="H251" s="151"/>
      <c r="I251" s="157"/>
      <c r="J251" s="151"/>
      <c r="K251" s="157"/>
      <c r="L251" s="151"/>
      <c r="M251" s="157"/>
      <c r="N251" s="151"/>
      <c r="O251" s="157"/>
    </row>
    <row r="252" spans="1:29" ht="30" customHeight="1" x14ac:dyDescent="0.15">
      <c r="A252" s="157"/>
      <c r="B252" s="157"/>
      <c r="C252" s="157"/>
      <c r="D252" s="157"/>
      <c r="E252" s="157"/>
      <c r="F252" s="157"/>
      <c r="G252" s="155"/>
      <c r="H252" s="157"/>
      <c r="I252" s="157"/>
      <c r="J252" s="157"/>
      <c r="K252" s="157"/>
      <c r="L252" s="157"/>
      <c r="M252" s="157"/>
      <c r="N252" s="157"/>
      <c r="O252" s="157"/>
    </row>
    <row r="253" spans="1:29" ht="30" customHeight="1" x14ac:dyDescent="0.15">
      <c r="A253" s="157"/>
      <c r="B253" s="157"/>
      <c r="C253" s="156" t="s">
        <v>869</v>
      </c>
      <c r="D253" s="157"/>
      <c r="E253" s="157"/>
      <c r="F253" s="157"/>
      <c r="G253" s="155"/>
      <c r="H253" s="157"/>
      <c r="I253" s="157"/>
      <c r="J253" s="157"/>
      <c r="K253" s="157"/>
      <c r="L253" s="157"/>
      <c r="M253" s="157"/>
      <c r="N253" s="157"/>
      <c r="O253" s="157"/>
    </row>
    <row r="254" spans="1:29" ht="30" customHeight="1" x14ac:dyDescent="0.15">
      <c r="A254" s="156" t="s">
        <v>679</v>
      </c>
      <c r="B254" s="156" t="s">
        <v>870</v>
      </c>
      <c r="C254" s="156" t="s">
        <v>680</v>
      </c>
      <c r="D254" s="156" t="s">
        <v>681</v>
      </c>
      <c r="E254" s="156" t="s">
        <v>169</v>
      </c>
      <c r="F254" s="157">
        <v>1</v>
      </c>
      <c r="G254" s="155"/>
      <c r="H254" s="159"/>
      <c r="I254" s="160"/>
      <c r="J254" s="159"/>
      <c r="K254" s="160"/>
      <c r="L254" s="159"/>
      <c r="M254" s="160"/>
      <c r="N254" s="159"/>
      <c r="O254" s="156" t="s">
        <v>652</v>
      </c>
      <c r="R254" s="145">
        <v>0</v>
      </c>
      <c r="S254" s="145">
        <v>0</v>
      </c>
      <c r="T254" s="145">
        <v>0</v>
      </c>
      <c r="AC254" s="145">
        <v>1</v>
      </c>
    </row>
    <row r="255" spans="1:29" ht="30" customHeight="1" x14ac:dyDescent="0.15">
      <c r="A255" s="156" t="s">
        <v>679</v>
      </c>
      <c r="B255" s="156" t="s">
        <v>800</v>
      </c>
      <c r="C255" s="156" t="s">
        <v>756</v>
      </c>
      <c r="D255" s="156" t="s">
        <v>801</v>
      </c>
      <c r="E255" s="156" t="s">
        <v>237</v>
      </c>
      <c r="F255" s="157">
        <v>9.1999999999999998E-2</v>
      </c>
      <c r="G255" s="155"/>
      <c r="H255" s="159"/>
      <c r="I255" s="160"/>
      <c r="J255" s="159"/>
      <c r="K255" s="160"/>
      <c r="L255" s="159"/>
      <c r="M255" s="160"/>
      <c r="N255" s="159"/>
      <c r="O255" s="156" t="s">
        <v>652</v>
      </c>
      <c r="R255" s="145">
        <v>0</v>
      </c>
      <c r="S255" s="145">
        <v>0</v>
      </c>
      <c r="T255" s="145">
        <v>0</v>
      </c>
      <c r="W255" s="145">
        <v>3</v>
      </c>
      <c r="AC255" s="145">
        <v>1</v>
      </c>
    </row>
    <row r="256" spans="1:29" ht="30" customHeight="1" x14ac:dyDescent="0.15">
      <c r="A256" s="156" t="s">
        <v>679</v>
      </c>
      <c r="B256" s="156" t="s">
        <v>802</v>
      </c>
      <c r="C256" s="156" t="s">
        <v>756</v>
      </c>
      <c r="D256" s="156" t="s">
        <v>803</v>
      </c>
      <c r="E256" s="156" t="s">
        <v>237</v>
      </c>
      <c r="F256" s="157">
        <v>3.6999999999999998E-2</v>
      </c>
      <c r="G256" s="155"/>
      <c r="H256" s="159"/>
      <c r="I256" s="160"/>
      <c r="J256" s="159"/>
      <c r="K256" s="160"/>
      <c r="L256" s="159"/>
      <c r="M256" s="160"/>
      <c r="N256" s="159"/>
      <c r="O256" s="156" t="s">
        <v>652</v>
      </c>
      <c r="R256" s="145">
        <v>0</v>
      </c>
      <c r="S256" s="145">
        <v>0</v>
      </c>
      <c r="T256" s="145">
        <v>0</v>
      </c>
      <c r="W256" s="145">
        <v>3</v>
      </c>
      <c r="AC256" s="145">
        <v>1</v>
      </c>
    </row>
    <row r="257" spans="1:29" ht="30" customHeight="1" x14ac:dyDescent="0.15">
      <c r="A257" s="156" t="s">
        <v>679</v>
      </c>
      <c r="B257" s="156" t="s">
        <v>758</v>
      </c>
      <c r="C257" s="156" t="s">
        <v>759</v>
      </c>
      <c r="D257" s="156" t="s">
        <v>871</v>
      </c>
      <c r="E257" s="156" t="s">
        <v>225</v>
      </c>
      <c r="F257" s="157">
        <v>1</v>
      </c>
      <c r="G257" s="155"/>
      <c r="H257" s="159"/>
      <c r="I257" s="160"/>
      <c r="J257" s="159"/>
      <c r="K257" s="160"/>
      <c r="L257" s="159"/>
      <c r="M257" s="160"/>
      <c r="N257" s="159"/>
      <c r="O257" s="156" t="s">
        <v>652</v>
      </c>
      <c r="P257" s="145">
        <v>257</v>
      </c>
      <c r="R257" s="145">
        <v>1</v>
      </c>
      <c r="S257" s="145">
        <v>0</v>
      </c>
      <c r="T257" s="145">
        <v>0.03</v>
      </c>
      <c r="AC257" s="145">
        <v>1</v>
      </c>
    </row>
    <row r="258" spans="1:29" ht="30" customHeight="1" x14ac:dyDescent="0.15">
      <c r="A258" s="157"/>
      <c r="B258" s="157"/>
      <c r="C258" s="157" t="s">
        <v>709</v>
      </c>
      <c r="D258" s="157"/>
      <c r="E258" s="157"/>
      <c r="F258" s="157"/>
      <c r="G258" s="155"/>
      <c r="H258" s="151"/>
      <c r="I258" s="157"/>
      <c r="J258" s="151"/>
      <c r="K258" s="157"/>
      <c r="L258" s="151"/>
      <c r="M258" s="157"/>
      <c r="N258" s="151"/>
      <c r="O258" s="157"/>
    </row>
    <row r="259" spans="1:29" ht="30" customHeight="1" x14ac:dyDescent="0.15">
      <c r="A259" s="157"/>
      <c r="B259" s="157"/>
      <c r="C259" s="157"/>
      <c r="D259" s="157"/>
      <c r="E259" s="157"/>
      <c r="F259" s="157"/>
      <c r="G259" s="155"/>
      <c r="H259" s="157"/>
      <c r="I259" s="157"/>
      <c r="J259" s="157"/>
      <c r="K259" s="157"/>
      <c r="L259" s="157"/>
      <c r="M259" s="157"/>
      <c r="N259" s="157"/>
      <c r="O259" s="157"/>
    </row>
    <row r="260" spans="1:29" ht="30" customHeight="1" x14ac:dyDescent="0.15">
      <c r="A260" s="157"/>
      <c r="B260" s="157"/>
      <c r="C260" s="156" t="s">
        <v>872</v>
      </c>
      <c r="D260" s="157"/>
      <c r="E260" s="157"/>
      <c r="F260" s="157"/>
      <c r="G260" s="155"/>
      <c r="H260" s="157"/>
      <c r="I260" s="157"/>
      <c r="J260" s="157"/>
      <c r="K260" s="157"/>
      <c r="L260" s="157"/>
      <c r="M260" s="157"/>
      <c r="N260" s="157"/>
      <c r="O260" s="157"/>
    </row>
    <row r="261" spans="1:29" ht="30" customHeight="1" x14ac:dyDescent="0.15">
      <c r="A261" s="156" t="s">
        <v>682</v>
      </c>
      <c r="B261" s="156" t="s">
        <v>873</v>
      </c>
      <c r="C261" s="156" t="s">
        <v>683</v>
      </c>
      <c r="D261" s="156" t="s">
        <v>684</v>
      </c>
      <c r="E261" s="156" t="s">
        <v>169</v>
      </c>
      <c r="F261" s="157">
        <v>1</v>
      </c>
      <c r="G261" s="155"/>
      <c r="H261" s="159"/>
      <c r="I261" s="160"/>
      <c r="J261" s="159"/>
      <c r="K261" s="160"/>
      <c r="L261" s="159"/>
      <c r="M261" s="160"/>
      <c r="N261" s="159"/>
      <c r="O261" s="156" t="s">
        <v>652</v>
      </c>
      <c r="R261" s="145">
        <v>0</v>
      </c>
      <c r="S261" s="145">
        <v>0</v>
      </c>
      <c r="T261" s="145">
        <v>0</v>
      </c>
      <c r="AC261" s="145">
        <v>1</v>
      </c>
    </row>
    <row r="262" spans="1:29" ht="30" customHeight="1" x14ac:dyDescent="0.15">
      <c r="A262" s="156" t="s">
        <v>682</v>
      </c>
      <c r="B262" s="156" t="s">
        <v>800</v>
      </c>
      <c r="C262" s="156" t="s">
        <v>756</v>
      </c>
      <c r="D262" s="156" t="s">
        <v>801</v>
      </c>
      <c r="E262" s="156" t="s">
        <v>237</v>
      </c>
      <c r="F262" s="157">
        <v>9.1999999999999998E-2</v>
      </c>
      <c r="G262" s="155"/>
      <c r="H262" s="159"/>
      <c r="I262" s="160"/>
      <c r="J262" s="159"/>
      <c r="K262" s="160"/>
      <c r="L262" s="159"/>
      <c r="M262" s="160"/>
      <c r="N262" s="159"/>
      <c r="O262" s="156" t="s">
        <v>652</v>
      </c>
      <c r="R262" s="145">
        <v>0</v>
      </c>
      <c r="S262" s="145">
        <v>0</v>
      </c>
      <c r="T262" s="145">
        <v>0</v>
      </c>
      <c r="W262" s="145">
        <v>3</v>
      </c>
      <c r="AC262" s="145">
        <v>1</v>
      </c>
    </row>
    <row r="263" spans="1:29" ht="30" customHeight="1" x14ac:dyDescent="0.15">
      <c r="A263" s="156" t="s">
        <v>682</v>
      </c>
      <c r="B263" s="156" t="s">
        <v>802</v>
      </c>
      <c r="C263" s="156" t="s">
        <v>756</v>
      </c>
      <c r="D263" s="156" t="s">
        <v>803</v>
      </c>
      <c r="E263" s="156" t="s">
        <v>237</v>
      </c>
      <c r="F263" s="157">
        <v>3.6999999999999998E-2</v>
      </c>
      <c r="G263" s="155"/>
      <c r="H263" s="159"/>
      <c r="I263" s="160"/>
      <c r="J263" s="159"/>
      <c r="K263" s="160"/>
      <c r="L263" s="159"/>
      <c r="M263" s="160"/>
      <c r="N263" s="159"/>
      <c r="O263" s="156" t="s">
        <v>652</v>
      </c>
      <c r="R263" s="145">
        <v>0</v>
      </c>
      <c r="S263" s="145">
        <v>0</v>
      </c>
      <c r="T263" s="145">
        <v>0</v>
      </c>
      <c r="W263" s="145">
        <v>3</v>
      </c>
      <c r="AC263" s="145">
        <v>1</v>
      </c>
    </row>
    <row r="264" spans="1:29" ht="30" customHeight="1" x14ac:dyDescent="0.15">
      <c r="A264" s="156" t="s">
        <v>682</v>
      </c>
      <c r="B264" s="156" t="s">
        <v>758</v>
      </c>
      <c r="C264" s="156" t="s">
        <v>759</v>
      </c>
      <c r="D264" s="156" t="s">
        <v>871</v>
      </c>
      <c r="E264" s="156" t="s">
        <v>225</v>
      </c>
      <c r="F264" s="157">
        <v>1</v>
      </c>
      <c r="G264" s="155"/>
      <c r="H264" s="159"/>
      <c r="I264" s="160"/>
      <c r="J264" s="159"/>
      <c r="K264" s="160"/>
      <c r="L264" s="159"/>
      <c r="M264" s="160"/>
      <c r="N264" s="159"/>
      <c r="O264" s="156" t="s">
        <v>652</v>
      </c>
      <c r="P264" s="145">
        <v>264</v>
      </c>
      <c r="R264" s="145">
        <v>1</v>
      </c>
      <c r="S264" s="145">
        <v>0</v>
      </c>
      <c r="T264" s="145">
        <v>0.03</v>
      </c>
      <c r="AC264" s="145">
        <v>1</v>
      </c>
    </row>
    <row r="265" spans="1:29" ht="30" customHeight="1" x14ac:dyDescent="0.15">
      <c r="A265" s="157"/>
      <c r="B265" s="157"/>
      <c r="C265" s="157" t="s">
        <v>709</v>
      </c>
      <c r="D265" s="157"/>
      <c r="E265" s="157"/>
      <c r="F265" s="157"/>
      <c r="G265" s="155"/>
      <c r="H265" s="151"/>
      <c r="I265" s="157"/>
      <c r="J265" s="151"/>
      <c r="K265" s="157"/>
      <c r="L265" s="151"/>
      <c r="M265" s="157"/>
      <c r="N265" s="151"/>
      <c r="O265" s="157"/>
    </row>
    <row r="266" spans="1:29" ht="30" customHeight="1" x14ac:dyDescent="0.15">
      <c r="A266" s="157"/>
      <c r="B266" s="157"/>
      <c r="C266" s="157"/>
      <c r="D266" s="157"/>
      <c r="E266" s="157"/>
      <c r="F266" s="157"/>
      <c r="G266" s="155"/>
      <c r="H266" s="157"/>
      <c r="I266" s="157"/>
      <c r="J266" s="157"/>
      <c r="K266" s="157"/>
      <c r="L266" s="157"/>
      <c r="M266" s="157"/>
      <c r="N266" s="157"/>
      <c r="O266" s="157"/>
    </row>
    <row r="267" spans="1:29" ht="30" customHeight="1" x14ac:dyDescent="0.15">
      <c r="A267" s="157"/>
      <c r="B267" s="157"/>
      <c r="C267" s="156" t="s">
        <v>874</v>
      </c>
      <c r="D267" s="157"/>
      <c r="E267" s="157"/>
      <c r="F267" s="157"/>
      <c r="G267" s="155"/>
      <c r="H267" s="157"/>
      <c r="I267" s="157"/>
      <c r="J267" s="157"/>
      <c r="K267" s="157"/>
      <c r="L267" s="157"/>
      <c r="M267" s="157"/>
      <c r="N267" s="157"/>
      <c r="O267" s="157"/>
    </row>
    <row r="268" spans="1:29" ht="30" customHeight="1" x14ac:dyDescent="0.15">
      <c r="A268" s="156" t="s">
        <v>722</v>
      </c>
      <c r="B268" s="156" t="s">
        <v>800</v>
      </c>
      <c r="C268" s="156" t="s">
        <v>756</v>
      </c>
      <c r="D268" s="156" t="s">
        <v>801</v>
      </c>
      <c r="E268" s="156" t="s">
        <v>237</v>
      </c>
      <c r="F268" s="157">
        <v>3.6799999999999999E-2</v>
      </c>
      <c r="G268" s="155"/>
      <c r="H268" s="159"/>
      <c r="I268" s="160"/>
      <c r="J268" s="159"/>
      <c r="K268" s="160"/>
      <c r="L268" s="159"/>
      <c r="M268" s="160"/>
      <c r="N268" s="159"/>
      <c r="O268" s="156" t="s">
        <v>652</v>
      </c>
      <c r="R268" s="145">
        <v>0</v>
      </c>
      <c r="S268" s="145">
        <v>0</v>
      </c>
      <c r="T268" s="145">
        <v>0</v>
      </c>
      <c r="W268" s="145">
        <v>3</v>
      </c>
      <c r="AC268" s="145">
        <v>1</v>
      </c>
    </row>
    <row r="269" spans="1:29" ht="30" customHeight="1" x14ac:dyDescent="0.15">
      <c r="A269" s="156" t="s">
        <v>722</v>
      </c>
      <c r="B269" s="156" t="s">
        <v>802</v>
      </c>
      <c r="C269" s="156" t="s">
        <v>756</v>
      </c>
      <c r="D269" s="156" t="s">
        <v>803</v>
      </c>
      <c r="E269" s="156" t="s">
        <v>237</v>
      </c>
      <c r="F269" s="157">
        <v>1.4800000000000001E-2</v>
      </c>
      <c r="G269" s="155"/>
      <c r="H269" s="159"/>
      <c r="I269" s="160"/>
      <c r="J269" s="159"/>
      <c r="K269" s="160"/>
      <c r="L269" s="159"/>
      <c r="M269" s="160"/>
      <c r="N269" s="159"/>
      <c r="O269" s="156" t="s">
        <v>652</v>
      </c>
      <c r="R269" s="145">
        <v>0</v>
      </c>
      <c r="S269" s="145">
        <v>0</v>
      </c>
      <c r="T269" s="145">
        <v>0</v>
      </c>
      <c r="W269" s="145">
        <v>3</v>
      </c>
      <c r="AC269" s="145">
        <v>1</v>
      </c>
    </row>
    <row r="270" spans="1:29" ht="30" customHeight="1" x14ac:dyDescent="0.15">
      <c r="A270" s="156" t="s">
        <v>722</v>
      </c>
      <c r="B270" s="156" t="s">
        <v>758</v>
      </c>
      <c r="C270" s="156" t="s">
        <v>759</v>
      </c>
      <c r="D270" s="156" t="s">
        <v>871</v>
      </c>
      <c r="E270" s="156" t="s">
        <v>225</v>
      </c>
      <c r="F270" s="157">
        <v>1</v>
      </c>
      <c r="G270" s="155"/>
      <c r="H270" s="159"/>
      <c r="I270" s="160"/>
      <c r="J270" s="159"/>
      <c r="K270" s="160"/>
      <c r="L270" s="159"/>
      <c r="M270" s="160"/>
      <c r="N270" s="159"/>
      <c r="O270" s="156" t="s">
        <v>652</v>
      </c>
      <c r="P270" s="145">
        <v>270</v>
      </c>
      <c r="R270" s="145">
        <v>1</v>
      </c>
      <c r="S270" s="145">
        <v>0</v>
      </c>
      <c r="T270" s="145">
        <v>0.03</v>
      </c>
      <c r="AC270" s="145">
        <v>1</v>
      </c>
    </row>
    <row r="271" spans="1:29" ht="30" customHeight="1" x14ac:dyDescent="0.15">
      <c r="A271" s="157"/>
      <c r="B271" s="157"/>
      <c r="C271" s="157" t="s">
        <v>709</v>
      </c>
      <c r="D271" s="157"/>
      <c r="E271" s="157"/>
      <c r="F271" s="157"/>
      <c r="G271" s="155"/>
      <c r="H271" s="151"/>
      <c r="I271" s="157"/>
      <c r="J271" s="151"/>
      <c r="K271" s="157"/>
      <c r="L271" s="151"/>
      <c r="M271" s="157"/>
      <c r="N271" s="151"/>
      <c r="O271" s="157"/>
    </row>
    <row r="272" spans="1:29" ht="30" customHeight="1" x14ac:dyDescent="0.15">
      <c r="A272" s="157"/>
      <c r="B272" s="157"/>
      <c r="C272" s="157"/>
      <c r="D272" s="157"/>
      <c r="E272" s="157"/>
      <c r="F272" s="157"/>
      <c r="G272" s="155"/>
      <c r="H272" s="157"/>
      <c r="I272" s="157"/>
      <c r="J272" s="157"/>
      <c r="K272" s="157"/>
      <c r="L272" s="157"/>
      <c r="M272" s="157"/>
      <c r="N272" s="157"/>
      <c r="O272" s="157"/>
    </row>
    <row r="273" spans="1:29" ht="30" customHeight="1" x14ac:dyDescent="0.15">
      <c r="A273" s="157"/>
      <c r="B273" s="157"/>
      <c r="C273" s="156" t="s">
        <v>875</v>
      </c>
      <c r="D273" s="157"/>
      <c r="E273" s="157"/>
      <c r="F273" s="157"/>
      <c r="G273" s="155"/>
      <c r="H273" s="157"/>
      <c r="I273" s="157"/>
      <c r="J273" s="157"/>
      <c r="K273" s="157"/>
      <c r="L273" s="157"/>
      <c r="M273" s="157"/>
      <c r="N273" s="157"/>
      <c r="O273" s="157"/>
    </row>
    <row r="274" spans="1:29" ht="30" customHeight="1" x14ac:dyDescent="0.15">
      <c r="A274" s="156" t="s">
        <v>685</v>
      </c>
      <c r="B274" s="156" t="s">
        <v>876</v>
      </c>
      <c r="C274" s="156" t="s">
        <v>686</v>
      </c>
      <c r="D274" s="156" t="s">
        <v>687</v>
      </c>
      <c r="E274" s="156" t="s">
        <v>212</v>
      </c>
      <c r="F274" s="157">
        <v>1</v>
      </c>
      <c r="G274" s="155"/>
      <c r="H274" s="159"/>
      <c r="I274" s="160"/>
      <c r="J274" s="159"/>
      <c r="K274" s="160"/>
      <c r="L274" s="159"/>
      <c r="M274" s="160"/>
      <c r="N274" s="159"/>
      <c r="O274" s="156" t="s">
        <v>652</v>
      </c>
      <c r="R274" s="145">
        <v>0</v>
      </c>
      <c r="S274" s="145">
        <v>0</v>
      </c>
      <c r="T274" s="145">
        <v>0</v>
      </c>
      <c r="AC274" s="145">
        <v>1</v>
      </c>
    </row>
    <row r="275" spans="1:29" ht="30" customHeight="1" x14ac:dyDescent="0.15">
      <c r="A275" s="156" t="s">
        <v>685</v>
      </c>
      <c r="B275" s="156" t="s">
        <v>800</v>
      </c>
      <c r="C275" s="156" t="s">
        <v>756</v>
      </c>
      <c r="D275" s="156" t="s">
        <v>801</v>
      </c>
      <c r="E275" s="156" t="s">
        <v>237</v>
      </c>
      <c r="F275" s="157">
        <v>4.5999999999999999E-2</v>
      </c>
      <c r="G275" s="155"/>
      <c r="H275" s="159"/>
      <c r="I275" s="160"/>
      <c r="J275" s="159"/>
      <c r="K275" s="160"/>
      <c r="L275" s="159"/>
      <c r="M275" s="160"/>
      <c r="N275" s="159"/>
      <c r="O275" s="156" t="s">
        <v>652</v>
      </c>
      <c r="R275" s="145">
        <v>0</v>
      </c>
      <c r="S275" s="145">
        <v>0</v>
      </c>
      <c r="T275" s="145">
        <v>0</v>
      </c>
      <c r="W275" s="145">
        <v>3</v>
      </c>
      <c r="AC275" s="145">
        <v>1</v>
      </c>
    </row>
    <row r="276" spans="1:29" ht="30" customHeight="1" x14ac:dyDescent="0.15">
      <c r="A276" s="156" t="s">
        <v>685</v>
      </c>
      <c r="B276" s="156" t="s">
        <v>802</v>
      </c>
      <c r="C276" s="156" t="s">
        <v>756</v>
      </c>
      <c r="D276" s="156" t="s">
        <v>803</v>
      </c>
      <c r="E276" s="156" t="s">
        <v>237</v>
      </c>
      <c r="F276" s="157">
        <v>2.9000000000000001E-2</v>
      </c>
      <c r="G276" s="155"/>
      <c r="H276" s="159"/>
      <c r="I276" s="160"/>
      <c r="J276" s="159"/>
      <c r="K276" s="160"/>
      <c r="L276" s="159"/>
      <c r="M276" s="160"/>
      <c r="N276" s="159"/>
      <c r="O276" s="156" t="s">
        <v>652</v>
      </c>
      <c r="R276" s="145">
        <v>0</v>
      </c>
      <c r="S276" s="145">
        <v>0</v>
      </c>
      <c r="T276" s="145">
        <v>0</v>
      </c>
      <c r="W276" s="145">
        <v>3</v>
      </c>
      <c r="AC276" s="145">
        <v>1</v>
      </c>
    </row>
    <row r="277" spans="1:29" ht="30" customHeight="1" x14ac:dyDescent="0.15">
      <c r="A277" s="156" t="s">
        <v>685</v>
      </c>
      <c r="B277" s="156" t="s">
        <v>758</v>
      </c>
      <c r="C277" s="156" t="s">
        <v>759</v>
      </c>
      <c r="D277" s="156" t="s">
        <v>864</v>
      </c>
      <c r="E277" s="156" t="s">
        <v>225</v>
      </c>
      <c r="F277" s="157">
        <v>1</v>
      </c>
      <c r="G277" s="155"/>
      <c r="H277" s="159"/>
      <c r="I277" s="160"/>
      <c r="J277" s="159"/>
      <c r="K277" s="160"/>
      <c r="L277" s="159"/>
      <c r="M277" s="160"/>
      <c r="N277" s="159"/>
      <c r="O277" s="156" t="s">
        <v>652</v>
      </c>
      <c r="P277" s="145">
        <v>277</v>
      </c>
      <c r="R277" s="145">
        <v>1</v>
      </c>
      <c r="S277" s="145">
        <v>0</v>
      </c>
      <c r="T277" s="145">
        <v>0.02</v>
      </c>
      <c r="AC277" s="145">
        <v>1</v>
      </c>
    </row>
    <row r="278" spans="1:29" ht="30" customHeight="1" x14ac:dyDescent="0.15">
      <c r="A278" s="157"/>
      <c r="B278" s="157"/>
      <c r="C278" s="157" t="s">
        <v>709</v>
      </c>
      <c r="D278" s="157"/>
      <c r="E278" s="157"/>
      <c r="F278" s="157"/>
      <c r="G278" s="155"/>
      <c r="H278" s="151"/>
      <c r="I278" s="157"/>
      <c r="J278" s="151"/>
      <c r="K278" s="157"/>
      <c r="L278" s="151"/>
      <c r="M278" s="157"/>
      <c r="N278" s="151"/>
      <c r="O278" s="157"/>
    </row>
    <row r="279" spans="1:29" ht="30" customHeight="1" x14ac:dyDescent="0.15">
      <c r="A279" s="157"/>
      <c r="B279" s="157"/>
      <c r="C279" s="157"/>
      <c r="D279" s="157"/>
      <c r="E279" s="157"/>
      <c r="F279" s="157"/>
      <c r="G279" s="155"/>
      <c r="H279" s="157"/>
      <c r="I279" s="157"/>
      <c r="J279" s="157"/>
      <c r="K279" s="157"/>
      <c r="L279" s="157"/>
      <c r="M279" s="157"/>
      <c r="N279" s="157"/>
      <c r="O279" s="157"/>
    </row>
    <row r="280" spans="1:29" ht="30" customHeight="1" x14ac:dyDescent="0.15">
      <c r="A280" s="157"/>
      <c r="B280" s="157"/>
      <c r="C280" s="156" t="s">
        <v>877</v>
      </c>
      <c r="D280" s="157"/>
      <c r="E280" s="157"/>
      <c r="F280" s="157"/>
      <c r="G280" s="155"/>
      <c r="H280" s="157"/>
      <c r="I280" s="157"/>
      <c r="J280" s="157"/>
      <c r="K280" s="157"/>
      <c r="L280" s="157"/>
      <c r="M280" s="157"/>
      <c r="N280" s="157"/>
      <c r="O280" s="157"/>
    </row>
    <row r="281" spans="1:29" ht="30" customHeight="1" x14ac:dyDescent="0.15">
      <c r="A281" s="156" t="s">
        <v>724</v>
      </c>
      <c r="B281" s="156" t="s">
        <v>800</v>
      </c>
      <c r="C281" s="156" t="s">
        <v>756</v>
      </c>
      <c r="D281" s="156" t="s">
        <v>801</v>
      </c>
      <c r="E281" s="156" t="s">
        <v>237</v>
      </c>
      <c r="F281" s="157">
        <v>1.84E-2</v>
      </c>
      <c r="G281" s="155"/>
      <c r="H281" s="159"/>
      <c r="I281" s="160"/>
      <c r="J281" s="159"/>
      <c r="K281" s="160"/>
      <c r="L281" s="159"/>
      <c r="M281" s="160"/>
      <c r="N281" s="159"/>
      <c r="O281" s="156" t="s">
        <v>652</v>
      </c>
      <c r="R281" s="145">
        <v>0</v>
      </c>
      <c r="S281" s="145">
        <v>0</v>
      </c>
      <c r="T281" s="145">
        <v>0</v>
      </c>
      <c r="W281" s="145">
        <v>3</v>
      </c>
      <c r="AC281" s="145">
        <v>1</v>
      </c>
    </row>
    <row r="282" spans="1:29" ht="30" customHeight="1" x14ac:dyDescent="0.15">
      <c r="A282" s="156" t="s">
        <v>724</v>
      </c>
      <c r="B282" s="156" t="s">
        <v>802</v>
      </c>
      <c r="C282" s="156" t="s">
        <v>756</v>
      </c>
      <c r="D282" s="156" t="s">
        <v>803</v>
      </c>
      <c r="E282" s="156" t="s">
        <v>237</v>
      </c>
      <c r="F282" s="157">
        <v>1.1599999999999999E-2</v>
      </c>
      <c r="G282" s="155"/>
      <c r="H282" s="159"/>
      <c r="I282" s="160"/>
      <c r="J282" s="159"/>
      <c r="K282" s="160"/>
      <c r="L282" s="159"/>
      <c r="M282" s="160"/>
      <c r="N282" s="159"/>
      <c r="O282" s="156" t="s">
        <v>652</v>
      </c>
      <c r="R282" s="145">
        <v>0</v>
      </c>
      <c r="S282" s="145">
        <v>0</v>
      </c>
      <c r="T282" s="145">
        <v>0</v>
      </c>
      <c r="W282" s="145">
        <v>3</v>
      </c>
      <c r="AC282" s="145">
        <v>1</v>
      </c>
    </row>
    <row r="283" spans="1:29" ht="30" customHeight="1" x14ac:dyDescent="0.15">
      <c r="A283" s="156" t="s">
        <v>724</v>
      </c>
      <c r="B283" s="156" t="s">
        <v>758</v>
      </c>
      <c r="C283" s="156" t="s">
        <v>759</v>
      </c>
      <c r="D283" s="156" t="s">
        <v>864</v>
      </c>
      <c r="E283" s="156" t="s">
        <v>225</v>
      </c>
      <c r="F283" s="157">
        <v>1</v>
      </c>
      <c r="G283" s="155"/>
      <c r="H283" s="159"/>
      <c r="I283" s="160"/>
      <c r="J283" s="159"/>
      <c r="K283" s="160"/>
      <c r="L283" s="159"/>
      <c r="M283" s="160"/>
      <c r="N283" s="159"/>
      <c r="O283" s="156" t="s">
        <v>652</v>
      </c>
      <c r="P283" s="145">
        <v>283</v>
      </c>
      <c r="R283" s="145">
        <v>1</v>
      </c>
      <c r="S283" s="145">
        <v>0</v>
      </c>
      <c r="T283" s="145">
        <v>0.02</v>
      </c>
      <c r="AC283" s="145">
        <v>1</v>
      </c>
    </row>
    <row r="284" spans="1:29" ht="30" customHeight="1" x14ac:dyDescent="0.15">
      <c r="A284" s="157"/>
      <c r="B284" s="157"/>
      <c r="C284" s="157" t="s">
        <v>709</v>
      </c>
      <c r="D284" s="157"/>
      <c r="E284" s="157"/>
      <c r="F284" s="157"/>
      <c r="G284" s="155"/>
      <c r="H284" s="151"/>
      <c r="I284" s="157"/>
      <c r="J284" s="151"/>
      <c r="K284" s="157"/>
      <c r="L284" s="151"/>
      <c r="M284" s="157"/>
      <c r="N284" s="151"/>
      <c r="O284" s="157"/>
    </row>
    <row r="285" spans="1:29" ht="30" customHeight="1" x14ac:dyDescent="0.15">
      <c r="A285" s="157"/>
      <c r="B285" s="157"/>
      <c r="C285" s="157"/>
      <c r="D285" s="157"/>
      <c r="E285" s="157"/>
      <c r="F285" s="157"/>
      <c r="G285" s="155"/>
      <c r="H285" s="157"/>
      <c r="I285" s="157"/>
      <c r="J285" s="157"/>
      <c r="K285" s="157"/>
      <c r="L285" s="157"/>
      <c r="M285" s="157"/>
      <c r="N285" s="157"/>
      <c r="O285" s="157"/>
    </row>
    <row r="286" spans="1:29" ht="30" customHeight="1" x14ac:dyDescent="0.15">
      <c r="A286" s="157"/>
      <c r="B286" s="157"/>
      <c r="C286" s="157"/>
      <c r="D286" s="157"/>
      <c r="E286" s="157"/>
      <c r="F286" s="157"/>
      <c r="G286" s="155"/>
      <c r="H286" s="157"/>
      <c r="I286" s="157"/>
      <c r="J286" s="157"/>
      <c r="K286" s="157"/>
      <c r="L286" s="157"/>
      <c r="M286" s="157"/>
      <c r="N286" s="157"/>
      <c r="O286" s="157"/>
    </row>
    <row r="287" spans="1:29" ht="30" customHeight="1" x14ac:dyDescent="0.15">
      <c r="A287" s="157"/>
      <c r="B287" s="157"/>
      <c r="C287" s="157"/>
      <c r="D287" s="157"/>
      <c r="E287" s="157"/>
      <c r="F287" s="157"/>
      <c r="G287" s="155"/>
      <c r="H287" s="157"/>
      <c r="I287" s="157"/>
      <c r="J287" s="157"/>
      <c r="K287" s="157"/>
      <c r="L287" s="157"/>
      <c r="M287" s="157"/>
      <c r="N287" s="157"/>
      <c r="O287" s="157"/>
    </row>
    <row r="288" spans="1:29" ht="30" customHeight="1" x14ac:dyDescent="0.15">
      <c r="A288" s="157"/>
      <c r="B288" s="157"/>
      <c r="C288" s="157"/>
      <c r="D288" s="157"/>
      <c r="E288" s="157"/>
      <c r="F288" s="157"/>
      <c r="G288" s="155"/>
      <c r="H288" s="157"/>
      <c r="I288" s="157"/>
      <c r="J288" s="157"/>
      <c r="K288" s="157"/>
      <c r="L288" s="157"/>
      <c r="M288" s="157"/>
      <c r="N288" s="157"/>
      <c r="O288" s="157"/>
    </row>
    <row r="289" spans="1:15" ht="30" customHeight="1" x14ac:dyDescent="0.15">
      <c r="A289" s="157"/>
      <c r="B289" s="157"/>
      <c r="C289" s="157"/>
      <c r="D289" s="157"/>
      <c r="E289" s="157"/>
      <c r="F289" s="157"/>
      <c r="G289" s="155"/>
      <c r="H289" s="157"/>
      <c r="I289" s="157"/>
      <c r="J289" s="157"/>
      <c r="K289" s="157"/>
      <c r="L289" s="157"/>
      <c r="M289" s="157"/>
      <c r="N289" s="157"/>
      <c r="O289" s="157"/>
    </row>
    <row r="290" spans="1:15" hidden="1" x14ac:dyDescent="0.15">
      <c r="A290" s="145" t="s">
        <v>621</v>
      </c>
    </row>
    <row r="291" spans="1:15" ht="17.25" x14ac:dyDescent="0.15">
      <c r="A291" s="149"/>
      <c r="B291" s="149"/>
      <c r="C291" s="149" t="s">
        <v>732</v>
      </c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</row>
  </sheetData>
  <mergeCells count="12">
    <mergeCell ref="M2:N2"/>
    <mergeCell ref="O2:O3"/>
    <mergeCell ref="A1:O1"/>
    <mergeCell ref="A2:A3"/>
    <mergeCell ref="B2:B3"/>
    <mergeCell ref="C2:C3"/>
    <mergeCell ref="D2:D3"/>
    <mergeCell ref="E2:E3"/>
    <mergeCell ref="F2:F3"/>
    <mergeCell ref="G2:H2"/>
    <mergeCell ref="I2:J2"/>
    <mergeCell ref="K2:L2"/>
  </mergeCells>
  <phoneticPr fontId="2" type="noConversion"/>
  <printOptions verticalCentered="1"/>
  <pageMargins left="0.78740157480314954" right="0" top="0.39370078740157477" bottom="0.39370078740157477" header="0.3" footer="0.3"/>
  <pageSetup paperSize="9"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81"/>
  <sheetViews>
    <sheetView view="pageBreakPreview" zoomScale="80" zoomScaleNormal="100" zoomScaleSheetLayoutView="80" workbookViewId="0">
      <selection activeCell="O5" sqref="O5:O79"/>
    </sheetView>
  </sheetViews>
  <sheetFormatPr defaultRowHeight="16.5" x14ac:dyDescent="0.15"/>
  <cols>
    <col min="1" max="1" width="11.21875" style="145" customWidth="1"/>
    <col min="2" max="2" width="25.44140625" style="145" customWidth="1"/>
    <col min="3" max="3" width="18.33203125" style="145" customWidth="1"/>
    <col min="4" max="4" width="5.88671875" style="145" customWidth="1"/>
    <col min="5" max="5" width="13" style="145" customWidth="1"/>
    <col min="6" max="6" width="4.109375" style="145" customWidth="1"/>
    <col min="7" max="7" width="13" style="145" customWidth="1"/>
    <col min="8" max="8" width="4.109375" style="145" customWidth="1"/>
    <col min="9" max="9" width="13" style="145" customWidth="1"/>
    <col min="10" max="10" width="4.109375" style="145" customWidth="1"/>
    <col min="11" max="11" width="13" style="145" customWidth="1"/>
    <col min="12" max="12" width="4.109375" style="145" customWidth="1"/>
    <col min="13" max="13" width="13" style="145" customWidth="1"/>
    <col min="14" max="14" width="4.109375" style="145" customWidth="1"/>
    <col min="15" max="15" width="13" style="145" customWidth="1"/>
    <col min="16" max="16" width="11.21875" style="145" customWidth="1"/>
    <col min="17" max="17" width="8.88671875" style="145"/>
    <col min="18" max="18" width="1.44140625" style="145" customWidth="1"/>
    <col min="19" max="256" width="8.88671875" style="145"/>
    <col min="257" max="257" width="11.21875" style="145" customWidth="1"/>
    <col min="258" max="258" width="25.44140625" style="145" customWidth="1"/>
    <col min="259" max="259" width="18.33203125" style="145" customWidth="1"/>
    <col min="260" max="260" width="5.88671875" style="145" customWidth="1"/>
    <col min="261" max="261" width="13" style="145" customWidth="1"/>
    <col min="262" max="262" width="4.109375" style="145" customWidth="1"/>
    <col min="263" max="263" width="13" style="145" customWidth="1"/>
    <col min="264" max="264" width="4.109375" style="145" customWidth="1"/>
    <col min="265" max="265" width="13" style="145" customWidth="1"/>
    <col min="266" max="266" width="4.109375" style="145" customWidth="1"/>
    <col min="267" max="267" width="13" style="145" customWidth="1"/>
    <col min="268" max="268" width="4.109375" style="145" customWidth="1"/>
    <col min="269" max="269" width="13" style="145" customWidth="1"/>
    <col min="270" max="270" width="4.109375" style="145" customWidth="1"/>
    <col min="271" max="271" width="13" style="145" customWidth="1"/>
    <col min="272" max="272" width="11.21875" style="145" customWidth="1"/>
    <col min="273" max="273" width="8.88671875" style="145"/>
    <col min="274" max="274" width="1.44140625" style="145" customWidth="1"/>
    <col min="275" max="512" width="8.88671875" style="145"/>
    <col min="513" max="513" width="11.21875" style="145" customWidth="1"/>
    <col min="514" max="514" width="25.44140625" style="145" customWidth="1"/>
    <col min="515" max="515" width="18.33203125" style="145" customWidth="1"/>
    <col min="516" max="516" width="5.88671875" style="145" customWidth="1"/>
    <col min="517" max="517" width="13" style="145" customWidth="1"/>
    <col min="518" max="518" width="4.109375" style="145" customWidth="1"/>
    <col min="519" max="519" width="13" style="145" customWidth="1"/>
    <col min="520" max="520" width="4.109375" style="145" customWidth="1"/>
    <col min="521" max="521" width="13" style="145" customWidth="1"/>
    <col min="522" max="522" width="4.109375" style="145" customWidth="1"/>
    <col min="523" max="523" width="13" style="145" customWidth="1"/>
    <col min="524" max="524" width="4.109375" style="145" customWidth="1"/>
    <col min="525" max="525" width="13" style="145" customWidth="1"/>
    <col min="526" max="526" width="4.109375" style="145" customWidth="1"/>
    <col min="527" max="527" width="13" style="145" customWidth="1"/>
    <col min="528" max="528" width="11.21875" style="145" customWidth="1"/>
    <col min="529" max="529" width="8.88671875" style="145"/>
    <col min="530" max="530" width="1.44140625" style="145" customWidth="1"/>
    <col min="531" max="768" width="8.88671875" style="145"/>
    <col min="769" max="769" width="11.21875" style="145" customWidth="1"/>
    <col min="770" max="770" width="25.44140625" style="145" customWidth="1"/>
    <col min="771" max="771" width="18.33203125" style="145" customWidth="1"/>
    <col min="772" max="772" width="5.88671875" style="145" customWidth="1"/>
    <col min="773" max="773" width="13" style="145" customWidth="1"/>
    <col min="774" max="774" width="4.109375" style="145" customWidth="1"/>
    <col min="775" max="775" width="13" style="145" customWidth="1"/>
    <col min="776" max="776" width="4.109375" style="145" customWidth="1"/>
    <col min="777" max="777" width="13" style="145" customWidth="1"/>
    <col min="778" max="778" width="4.109375" style="145" customWidth="1"/>
    <col min="779" max="779" width="13" style="145" customWidth="1"/>
    <col min="780" max="780" width="4.109375" style="145" customWidth="1"/>
    <col min="781" max="781" width="13" style="145" customWidth="1"/>
    <col min="782" max="782" width="4.109375" style="145" customWidth="1"/>
    <col min="783" max="783" width="13" style="145" customWidth="1"/>
    <col min="784" max="784" width="11.21875" style="145" customWidth="1"/>
    <col min="785" max="785" width="8.88671875" style="145"/>
    <col min="786" max="786" width="1.44140625" style="145" customWidth="1"/>
    <col min="787" max="1024" width="8.88671875" style="145"/>
    <col min="1025" max="1025" width="11.21875" style="145" customWidth="1"/>
    <col min="1026" max="1026" width="25.44140625" style="145" customWidth="1"/>
    <col min="1027" max="1027" width="18.33203125" style="145" customWidth="1"/>
    <col min="1028" max="1028" width="5.88671875" style="145" customWidth="1"/>
    <col min="1029" max="1029" width="13" style="145" customWidth="1"/>
    <col min="1030" max="1030" width="4.109375" style="145" customWidth="1"/>
    <col min="1031" max="1031" width="13" style="145" customWidth="1"/>
    <col min="1032" max="1032" width="4.109375" style="145" customWidth="1"/>
    <col min="1033" max="1033" width="13" style="145" customWidth="1"/>
    <col min="1034" max="1034" width="4.109375" style="145" customWidth="1"/>
    <col min="1035" max="1035" width="13" style="145" customWidth="1"/>
    <col min="1036" max="1036" width="4.109375" style="145" customWidth="1"/>
    <col min="1037" max="1037" width="13" style="145" customWidth="1"/>
    <col min="1038" max="1038" width="4.109375" style="145" customWidth="1"/>
    <col min="1039" max="1039" width="13" style="145" customWidth="1"/>
    <col min="1040" max="1040" width="11.21875" style="145" customWidth="1"/>
    <col min="1041" max="1041" width="8.88671875" style="145"/>
    <col min="1042" max="1042" width="1.44140625" style="145" customWidth="1"/>
    <col min="1043" max="1280" width="8.88671875" style="145"/>
    <col min="1281" max="1281" width="11.21875" style="145" customWidth="1"/>
    <col min="1282" max="1282" width="25.44140625" style="145" customWidth="1"/>
    <col min="1283" max="1283" width="18.33203125" style="145" customWidth="1"/>
    <col min="1284" max="1284" width="5.88671875" style="145" customWidth="1"/>
    <col min="1285" max="1285" width="13" style="145" customWidth="1"/>
    <col min="1286" max="1286" width="4.109375" style="145" customWidth="1"/>
    <col min="1287" max="1287" width="13" style="145" customWidth="1"/>
    <col min="1288" max="1288" width="4.109375" style="145" customWidth="1"/>
    <col min="1289" max="1289" width="13" style="145" customWidth="1"/>
    <col min="1290" max="1290" width="4.109375" style="145" customWidth="1"/>
    <col min="1291" max="1291" width="13" style="145" customWidth="1"/>
    <col min="1292" max="1292" width="4.109375" style="145" customWidth="1"/>
    <col min="1293" max="1293" width="13" style="145" customWidth="1"/>
    <col min="1294" max="1294" width="4.109375" style="145" customWidth="1"/>
    <col min="1295" max="1295" width="13" style="145" customWidth="1"/>
    <col min="1296" max="1296" width="11.21875" style="145" customWidth="1"/>
    <col min="1297" max="1297" width="8.88671875" style="145"/>
    <col min="1298" max="1298" width="1.44140625" style="145" customWidth="1"/>
    <col min="1299" max="1536" width="8.88671875" style="145"/>
    <col min="1537" max="1537" width="11.21875" style="145" customWidth="1"/>
    <col min="1538" max="1538" width="25.44140625" style="145" customWidth="1"/>
    <col min="1539" max="1539" width="18.33203125" style="145" customWidth="1"/>
    <col min="1540" max="1540" width="5.88671875" style="145" customWidth="1"/>
    <col min="1541" max="1541" width="13" style="145" customWidth="1"/>
    <col min="1542" max="1542" width="4.109375" style="145" customWidth="1"/>
    <col min="1543" max="1543" width="13" style="145" customWidth="1"/>
    <col min="1544" max="1544" width="4.109375" style="145" customWidth="1"/>
    <col min="1545" max="1545" width="13" style="145" customWidth="1"/>
    <col min="1546" max="1546" width="4.109375" style="145" customWidth="1"/>
    <col min="1547" max="1547" width="13" style="145" customWidth="1"/>
    <col min="1548" max="1548" width="4.109375" style="145" customWidth="1"/>
    <col min="1549" max="1549" width="13" style="145" customWidth="1"/>
    <col min="1550" max="1550" width="4.109375" style="145" customWidth="1"/>
    <col min="1551" max="1551" width="13" style="145" customWidth="1"/>
    <col min="1552" max="1552" width="11.21875" style="145" customWidth="1"/>
    <col min="1553" max="1553" width="8.88671875" style="145"/>
    <col min="1554" max="1554" width="1.44140625" style="145" customWidth="1"/>
    <col min="1555" max="1792" width="8.88671875" style="145"/>
    <col min="1793" max="1793" width="11.21875" style="145" customWidth="1"/>
    <col min="1794" max="1794" width="25.44140625" style="145" customWidth="1"/>
    <col min="1795" max="1795" width="18.33203125" style="145" customWidth="1"/>
    <col min="1796" max="1796" width="5.88671875" style="145" customWidth="1"/>
    <col min="1797" max="1797" width="13" style="145" customWidth="1"/>
    <col min="1798" max="1798" width="4.109375" style="145" customWidth="1"/>
    <col min="1799" max="1799" width="13" style="145" customWidth="1"/>
    <col min="1800" max="1800" width="4.109375" style="145" customWidth="1"/>
    <col min="1801" max="1801" width="13" style="145" customWidth="1"/>
    <col min="1802" max="1802" width="4.109375" style="145" customWidth="1"/>
    <col min="1803" max="1803" width="13" style="145" customWidth="1"/>
    <col min="1804" max="1804" width="4.109375" style="145" customWidth="1"/>
    <col min="1805" max="1805" width="13" style="145" customWidth="1"/>
    <col min="1806" max="1806" width="4.109375" style="145" customWidth="1"/>
    <col min="1807" max="1807" width="13" style="145" customWidth="1"/>
    <col min="1808" max="1808" width="11.21875" style="145" customWidth="1"/>
    <col min="1809" max="1809" width="8.88671875" style="145"/>
    <col min="1810" max="1810" width="1.44140625" style="145" customWidth="1"/>
    <col min="1811" max="2048" width="8.88671875" style="145"/>
    <col min="2049" max="2049" width="11.21875" style="145" customWidth="1"/>
    <col min="2050" max="2050" width="25.44140625" style="145" customWidth="1"/>
    <col min="2051" max="2051" width="18.33203125" style="145" customWidth="1"/>
    <col min="2052" max="2052" width="5.88671875" style="145" customWidth="1"/>
    <col min="2053" max="2053" width="13" style="145" customWidth="1"/>
    <col min="2054" max="2054" width="4.109375" style="145" customWidth="1"/>
    <col min="2055" max="2055" width="13" style="145" customWidth="1"/>
    <col min="2056" max="2056" width="4.109375" style="145" customWidth="1"/>
    <col min="2057" max="2057" width="13" style="145" customWidth="1"/>
    <col min="2058" max="2058" width="4.109375" style="145" customWidth="1"/>
    <col min="2059" max="2059" width="13" style="145" customWidth="1"/>
    <col min="2060" max="2060" width="4.109375" style="145" customWidth="1"/>
    <col min="2061" max="2061" width="13" style="145" customWidth="1"/>
    <col min="2062" max="2062" width="4.109375" style="145" customWidth="1"/>
    <col min="2063" max="2063" width="13" style="145" customWidth="1"/>
    <col min="2064" max="2064" width="11.21875" style="145" customWidth="1"/>
    <col min="2065" max="2065" width="8.88671875" style="145"/>
    <col min="2066" max="2066" width="1.44140625" style="145" customWidth="1"/>
    <col min="2067" max="2304" width="8.88671875" style="145"/>
    <col min="2305" max="2305" width="11.21875" style="145" customWidth="1"/>
    <col min="2306" max="2306" width="25.44140625" style="145" customWidth="1"/>
    <col min="2307" max="2307" width="18.33203125" style="145" customWidth="1"/>
    <col min="2308" max="2308" width="5.88671875" style="145" customWidth="1"/>
    <col min="2309" max="2309" width="13" style="145" customWidth="1"/>
    <col min="2310" max="2310" width="4.109375" style="145" customWidth="1"/>
    <col min="2311" max="2311" width="13" style="145" customWidth="1"/>
    <col min="2312" max="2312" width="4.109375" style="145" customWidth="1"/>
    <col min="2313" max="2313" width="13" style="145" customWidth="1"/>
    <col min="2314" max="2314" width="4.109375" style="145" customWidth="1"/>
    <col min="2315" max="2315" width="13" style="145" customWidth="1"/>
    <col min="2316" max="2316" width="4.109375" style="145" customWidth="1"/>
    <col min="2317" max="2317" width="13" style="145" customWidth="1"/>
    <col min="2318" max="2318" width="4.109375" style="145" customWidth="1"/>
    <col min="2319" max="2319" width="13" style="145" customWidth="1"/>
    <col min="2320" max="2320" width="11.21875" style="145" customWidth="1"/>
    <col min="2321" max="2321" width="8.88671875" style="145"/>
    <col min="2322" max="2322" width="1.44140625" style="145" customWidth="1"/>
    <col min="2323" max="2560" width="8.88671875" style="145"/>
    <col min="2561" max="2561" width="11.21875" style="145" customWidth="1"/>
    <col min="2562" max="2562" width="25.44140625" style="145" customWidth="1"/>
    <col min="2563" max="2563" width="18.33203125" style="145" customWidth="1"/>
    <col min="2564" max="2564" width="5.88671875" style="145" customWidth="1"/>
    <col min="2565" max="2565" width="13" style="145" customWidth="1"/>
    <col min="2566" max="2566" width="4.109375" style="145" customWidth="1"/>
    <col min="2567" max="2567" width="13" style="145" customWidth="1"/>
    <col min="2568" max="2568" width="4.109375" style="145" customWidth="1"/>
    <col min="2569" max="2569" width="13" style="145" customWidth="1"/>
    <col min="2570" max="2570" width="4.109375" style="145" customWidth="1"/>
    <col min="2571" max="2571" width="13" style="145" customWidth="1"/>
    <col min="2572" max="2572" width="4.109375" style="145" customWidth="1"/>
    <col min="2573" max="2573" width="13" style="145" customWidth="1"/>
    <col min="2574" max="2574" width="4.109375" style="145" customWidth="1"/>
    <col min="2575" max="2575" width="13" style="145" customWidth="1"/>
    <col min="2576" max="2576" width="11.21875" style="145" customWidth="1"/>
    <col min="2577" max="2577" width="8.88671875" style="145"/>
    <col min="2578" max="2578" width="1.44140625" style="145" customWidth="1"/>
    <col min="2579" max="2816" width="8.88671875" style="145"/>
    <col min="2817" max="2817" width="11.21875" style="145" customWidth="1"/>
    <col min="2818" max="2818" width="25.44140625" style="145" customWidth="1"/>
    <col min="2819" max="2819" width="18.33203125" style="145" customWidth="1"/>
    <col min="2820" max="2820" width="5.88671875" style="145" customWidth="1"/>
    <col min="2821" max="2821" width="13" style="145" customWidth="1"/>
    <col min="2822" max="2822" width="4.109375" style="145" customWidth="1"/>
    <col min="2823" max="2823" width="13" style="145" customWidth="1"/>
    <col min="2824" max="2824" width="4.109375" style="145" customWidth="1"/>
    <col min="2825" max="2825" width="13" style="145" customWidth="1"/>
    <col min="2826" max="2826" width="4.109375" style="145" customWidth="1"/>
    <col min="2827" max="2827" width="13" style="145" customWidth="1"/>
    <col min="2828" max="2828" width="4.109375" style="145" customWidth="1"/>
    <col min="2829" max="2829" width="13" style="145" customWidth="1"/>
    <col min="2830" max="2830" width="4.109375" style="145" customWidth="1"/>
    <col min="2831" max="2831" width="13" style="145" customWidth="1"/>
    <col min="2832" max="2832" width="11.21875" style="145" customWidth="1"/>
    <col min="2833" max="2833" width="8.88671875" style="145"/>
    <col min="2834" max="2834" width="1.44140625" style="145" customWidth="1"/>
    <col min="2835" max="3072" width="8.88671875" style="145"/>
    <col min="3073" max="3073" width="11.21875" style="145" customWidth="1"/>
    <col min="3074" max="3074" width="25.44140625" style="145" customWidth="1"/>
    <col min="3075" max="3075" width="18.33203125" style="145" customWidth="1"/>
    <col min="3076" max="3076" width="5.88671875" style="145" customWidth="1"/>
    <col min="3077" max="3077" width="13" style="145" customWidth="1"/>
    <col min="3078" max="3078" width="4.109375" style="145" customWidth="1"/>
    <col min="3079" max="3079" width="13" style="145" customWidth="1"/>
    <col min="3080" max="3080" width="4.109375" style="145" customWidth="1"/>
    <col min="3081" max="3081" width="13" style="145" customWidth="1"/>
    <col min="3082" max="3082" width="4.109375" style="145" customWidth="1"/>
    <col min="3083" max="3083" width="13" style="145" customWidth="1"/>
    <col min="3084" max="3084" width="4.109375" style="145" customWidth="1"/>
    <col min="3085" max="3085" width="13" style="145" customWidth="1"/>
    <col min="3086" max="3086" width="4.109375" style="145" customWidth="1"/>
    <col min="3087" max="3087" width="13" style="145" customWidth="1"/>
    <col min="3088" max="3088" width="11.21875" style="145" customWidth="1"/>
    <col min="3089" max="3089" width="8.88671875" style="145"/>
    <col min="3090" max="3090" width="1.44140625" style="145" customWidth="1"/>
    <col min="3091" max="3328" width="8.88671875" style="145"/>
    <col min="3329" max="3329" width="11.21875" style="145" customWidth="1"/>
    <col min="3330" max="3330" width="25.44140625" style="145" customWidth="1"/>
    <col min="3331" max="3331" width="18.33203125" style="145" customWidth="1"/>
    <col min="3332" max="3332" width="5.88671875" style="145" customWidth="1"/>
    <col min="3333" max="3333" width="13" style="145" customWidth="1"/>
    <col min="3334" max="3334" width="4.109375" style="145" customWidth="1"/>
    <col min="3335" max="3335" width="13" style="145" customWidth="1"/>
    <col min="3336" max="3336" width="4.109375" style="145" customWidth="1"/>
    <col min="3337" max="3337" width="13" style="145" customWidth="1"/>
    <col min="3338" max="3338" width="4.109375" style="145" customWidth="1"/>
    <col min="3339" max="3339" width="13" style="145" customWidth="1"/>
    <col min="3340" max="3340" width="4.109375" style="145" customWidth="1"/>
    <col min="3341" max="3341" width="13" style="145" customWidth="1"/>
    <col min="3342" max="3342" width="4.109375" style="145" customWidth="1"/>
    <col min="3343" max="3343" width="13" style="145" customWidth="1"/>
    <col min="3344" max="3344" width="11.21875" style="145" customWidth="1"/>
    <col min="3345" max="3345" width="8.88671875" style="145"/>
    <col min="3346" max="3346" width="1.44140625" style="145" customWidth="1"/>
    <col min="3347" max="3584" width="8.88671875" style="145"/>
    <col min="3585" max="3585" width="11.21875" style="145" customWidth="1"/>
    <col min="3586" max="3586" width="25.44140625" style="145" customWidth="1"/>
    <col min="3587" max="3587" width="18.33203125" style="145" customWidth="1"/>
    <col min="3588" max="3588" width="5.88671875" style="145" customWidth="1"/>
    <col min="3589" max="3589" width="13" style="145" customWidth="1"/>
    <col min="3590" max="3590" width="4.109375" style="145" customWidth="1"/>
    <col min="3591" max="3591" width="13" style="145" customWidth="1"/>
    <col min="3592" max="3592" width="4.109375" style="145" customWidth="1"/>
    <col min="3593" max="3593" width="13" style="145" customWidth="1"/>
    <col min="3594" max="3594" width="4.109375" style="145" customWidth="1"/>
    <col min="3595" max="3595" width="13" style="145" customWidth="1"/>
    <col min="3596" max="3596" width="4.109375" style="145" customWidth="1"/>
    <col min="3597" max="3597" width="13" style="145" customWidth="1"/>
    <col min="3598" max="3598" width="4.109375" style="145" customWidth="1"/>
    <col min="3599" max="3599" width="13" style="145" customWidth="1"/>
    <col min="3600" max="3600" width="11.21875" style="145" customWidth="1"/>
    <col min="3601" max="3601" width="8.88671875" style="145"/>
    <col min="3602" max="3602" width="1.44140625" style="145" customWidth="1"/>
    <col min="3603" max="3840" width="8.88671875" style="145"/>
    <col min="3841" max="3841" width="11.21875" style="145" customWidth="1"/>
    <col min="3842" max="3842" width="25.44140625" style="145" customWidth="1"/>
    <col min="3843" max="3843" width="18.33203125" style="145" customWidth="1"/>
    <col min="3844" max="3844" width="5.88671875" style="145" customWidth="1"/>
    <col min="3845" max="3845" width="13" style="145" customWidth="1"/>
    <col min="3846" max="3846" width="4.109375" style="145" customWidth="1"/>
    <col min="3847" max="3847" width="13" style="145" customWidth="1"/>
    <col min="3848" max="3848" width="4.109375" style="145" customWidth="1"/>
    <col min="3849" max="3849" width="13" style="145" customWidth="1"/>
    <col min="3850" max="3850" width="4.109375" style="145" customWidth="1"/>
    <col min="3851" max="3851" width="13" style="145" customWidth="1"/>
    <col min="3852" max="3852" width="4.109375" style="145" customWidth="1"/>
    <col min="3853" max="3853" width="13" style="145" customWidth="1"/>
    <col min="3854" max="3854" width="4.109375" style="145" customWidth="1"/>
    <col min="3855" max="3855" width="13" style="145" customWidth="1"/>
    <col min="3856" max="3856" width="11.21875" style="145" customWidth="1"/>
    <col min="3857" max="3857" width="8.88671875" style="145"/>
    <col min="3858" max="3858" width="1.44140625" style="145" customWidth="1"/>
    <col min="3859" max="4096" width="8.88671875" style="145"/>
    <col min="4097" max="4097" width="11.21875" style="145" customWidth="1"/>
    <col min="4098" max="4098" width="25.44140625" style="145" customWidth="1"/>
    <col min="4099" max="4099" width="18.33203125" style="145" customWidth="1"/>
    <col min="4100" max="4100" width="5.88671875" style="145" customWidth="1"/>
    <col min="4101" max="4101" width="13" style="145" customWidth="1"/>
    <col min="4102" max="4102" width="4.109375" style="145" customWidth="1"/>
    <col min="4103" max="4103" width="13" style="145" customWidth="1"/>
    <col min="4104" max="4104" width="4.109375" style="145" customWidth="1"/>
    <col min="4105" max="4105" width="13" style="145" customWidth="1"/>
    <col min="4106" max="4106" width="4.109375" style="145" customWidth="1"/>
    <col min="4107" max="4107" width="13" style="145" customWidth="1"/>
    <col min="4108" max="4108" width="4.109375" style="145" customWidth="1"/>
    <col min="4109" max="4109" width="13" style="145" customWidth="1"/>
    <col min="4110" max="4110" width="4.109375" style="145" customWidth="1"/>
    <col min="4111" max="4111" width="13" style="145" customWidth="1"/>
    <col min="4112" max="4112" width="11.21875" style="145" customWidth="1"/>
    <col min="4113" max="4113" width="8.88671875" style="145"/>
    <col min="4114" max="4114" width="1.44140625" style="145" customWidth="1"/>
    <col min="4115" max="4352" width="8.88671875" style="145"/>
    <col min="4353" max="4353" width="11.21875" style="145" customWidth="1"/>
    <col min="4354" max="4354" width="25.44140625" style="145" customWidth="1"/>
    <col min="4355" max="4355" width="18.33203125" style="145" customWidth="1"/>
    <col min="4356" max="4356" width="5.88671875" style="145" customWidth="1"/>
    <col min="4357" max="4357" width="13" style="145" customWidth="1"/>
    <col min="4358" max="4358" width="4.109375" style="145" customWidth="1"/>
    <col min="4359" max="4359" width="13" style="145" customWidth="1"/>
    <col min="4360" max="4360" width="4.109375" style="145" customWidth="1"/>
    <col min="4361" max="4361" width="13" style="145" customWidth="1"/>
    <col min="4362" max="4362" width="4.109375" style="145" customWidth="1"/>
    <col min="4363" max="4363" width="13" style="145" customWidth="1"/>
    <col min="4364" max="4364" width="4.109375" style="145" customWidth="1"/>
    <col min="4365" max="4365" width="13" style="145" customWidth="1"/>
    <col min="4366" max="4366" width="4.109375" style="145" customWidth="1"/>
    <col min="4367" max="4367" width="13" style="145" customWidth="1"/>
    <col min="4368" max="4368" width="11.21875" style="145" customWidth="1"/>
    <col min="4369" max="4369" width="8.88671875" style="145"/>
    <col min="4370" max="4370" width="1.44140625" style="145" customWidth="1"/>
    <col min="4371" max="4608" width="8.88671875" style="145"/>
    <col min="4609" max="4609" width="11.21875" style="145" customWidth="1"/>
    <col min="4610" max="4610" width="25.44140625" style="145" customWidth="1"/>
    <col min="4611" max="4611" width="18.33203125" style="145" customWidth="1"/>
    <col min="4612" max="4612" width="5.88671875" style="145" customWidth="1"/>
    <col min="4613" max="4613" width="13" style="145" customWidth="1"/>
    <col min="4614" max="4614" width="4.109375" style="145" customWidth="1"/>
    <col min="4615" max="4615" width="13" style="145" customWidth="1"/>
    <col min="4616" max="4616" width="4.109375" style="145" customWidth="1"/>
    <col min="4617" max="4617" width="13" style="145" customWidth="1"/>
    <col min="4618" max="4618" width="4.109375" style="145" customWidth="1"/>
    <col min="4619" max="4619" width="13" style="145" customWidth="1"/>
    <col min="4620" max="4620" width="4.109375" style="145" customWidth="1"/>
    <col min="4621" max="4621" width="13" style="145" customWidth="1"/>
    <col min="4622" max="4622" width="4.109375" style="145" customWidth="1"/>
    <col min="4623" max="4623" width="13" style="145" customWidth="1"/>
    <col min="4624" max="4624" width="11.21875" style="145" customWidth="1"/>
    <col min="4625" max="4625" width="8.88671875" style="145"/>
    <col min="4626" max="4626" width="1.44140625" style="145" customWidth="1"/>
    <col min="4627" max="4864" width="8.88671875" style="145"/>
    <col min="4865" max="4865" width="11.21875" style="145" customWidth="1"/>
    <col min="4866" max="4866" width="25.44140625" style="145" customWidth="1"/>
    <col min="4867" max="4867" width="18.33203125" style="145" customWidth="1"/>
    <col min="4868" max="4868" width="5.88671875" style="145" customWidth="1"/>
    <col min="4869" max="4869" width="13" style="145" customWidth="1"/>
    <col min="4870" max="4870" width="4.109375" style="145" customWidth="1"/>
    <col min="4871" max="4871" width="13" style="145" customWidth="1"/>
    <col min="4872" max="4872" width="4.109375" style="145" customWidth="1"/>
    <col min="4873" max="4873" width="13" style="145" customWidth="1"/>
    <col min="4874" max="4874" width="4.109375" style="145" customWidth="1"/>
    <col min="4875" max="4875" width="13" style="145" customWidth="1"/>
    <col min="4876" max="4876" width="4.109375" style="145" customWidth="1"/>
    <col min="4877" max="4877" width="13" style="145" customWidth="1"/>
    <col min="4878" max="4878" width="4.109375" style="145" customWidth="1"/>
    <col min="4879" max="4879" width="13" style="145" customWidth="1"/>
    <col min="4880" max="4880" width="11.21875" style="145" customWidth="1"/>
    <col min="4881" max="4881" width="8.88671875" style="145"/>
    <col min="4882" max="4882" width="1.44140625" style="145" customWidth="1"/>
    <col min="4883" max="5120" width="8.88671875" style="145"/>
    <col min="5121" max="5121" width="11.21875" style="145" customWidth="1"/>
    <col min="5122" max="5122" width="25.44140625" style="145" customWidth="1"/>
    <col min="5123" max="5123" width="18.33203125" style="145" customWidth="1"/>
    <col min="5124" max="5124" width="5.88671875" style="145" customWidth="1"/>
    <col min="5125" max="5125" width="13" style="145" customWidth="1"/>
    <col min="5126" max="5126" width="4.109375" style="145" customWidth="1"/>
    <col min="5127" max="5127" width="13" style="145" customWidth="1"/>
    <col min="5128" max="5128" width="4.109375" style="145" customWidth="1"/>
    <col min="5129" max="5129" width="13" style="145" customWidth="1"/>
    <col min="5130" max="5130" width="4.109375" style="145" customWidth="1"/>
    <col min="5131" max="5131" width="13" style="145" customWidth="1"/>
    <col min="5132" max="5132" width="4.109375" style="145" customWidth="1"/>
    <col min="5133" max="5133" width="13" style="145" customWidth="1"/>
    <col min="5134" max="5134" width="4.109375" style="145" customWidth="1"/>
    <col min="5135" max="5135" width="13" style="145" customWidth="1"/>
    <col min="5136" max="5136" width="11.21875" style="145" customWidth="1"/>
    <col min="5137" max="5137" width="8.88671875" style="145"/>
    <col min="5138" max="5138" width="1.44140625" style="145" customWidth="1"/>
    <col min="5139" max="5376" width="8.88671875" style="145"/>
    <col min="5377" max="5377" width="11.21875" style="145" customWidth="1"/>
    <col min="5378" max="5378" width="25.44140625" style="145" customWidth="1"/>
    <col min="5379" max="5379" width="18.33203125" style="145" customWidth="1"/>
    <col min="5380" max="5380" width="5.88671875" style="145" customWidth="1"/>
    <col min="5381" max="5381" width="13" style="145" customWidth="1"/>
    <col min="5382" max="5382" width="4.109375" style="145" customWidth="1"/>
    <col min="5383" max="5383" width="13" style="145" customWidth="1"/>
    <col min="5384" max="5384" width="4.109375" style="145" customWidth="1"/>
    <col min="5385" max="5385" width="13" style="145" customWidth="1"/>
    <col min="5386" max="5386" width="4.109375" style="145" customWidth="1"/>
    <col min="5387" max="5387" width="13" style="145" customWidth="1"/>
    <col min="5388" max="5388" width="4.109375" style="145" customWidth="1"/>
    <col min="5389" max="5389" width="13" style="145" customWidth="1"/>
    <col min="5390" max="5390" width="4.109375" style="145" customWidth="1"/>
    <col min="5391" max="5391" width="13" style="145" customWidth="1"/>
    <col min="5392" max="5392" width="11.21875" style="145" customWidth="1"/>
    <col min="5393" max="5393" width="8.88671875" style="145"/>
    <col min="5394" max="5394" width="1.44140625" style="145" customWidth="1"/>
    <col min="5395" max="5632" width="8.88671875" style="145"/>
    <col min="5633" max="5633" width="11.21875" style="145" customWidth="1"/>
    <col min="5634" max="5634" width="25.44140625" style="145" customWidth="1"/>
    <col min="5635" max="5635" width="18.33203125" style="145" customWidth="1"/>
    <col min="5636" max="5636" width="5.88671875" style="145" customWidth="1"/>
    <col min="5637" max="5637" width="13" style="145" customWidth="1"/>
    <col min="5638" max="5638" width="4.109375" style="145" customWidth="1"/>
    <col min="5639" max="5639" width="13" style="145" customWidth="1"/>
    <col min="5640" max="5640" width="4.109375" style="145" customWidth="1"/>
    <col min="5641" max="5641" width="13" style="145" customWidth="1"/>
    <col min="5642" max="5642" width="4.109375" style="145" customWidth="1"/>
    <col min="5643" max="5643" width="13" style="145" customWidth="1"/>
    <col min="5644" max="5644" width="4.109375" style="145" customWidth="1"/>
    <col min="5645" max="5645" width="13" style="145" customWidth="1"/>
    <col min="5646" max="5646" width="4.109375" style="145" customWidth="1"/>
    <col min="5647" max="5647" width="13" style="145" customWidth="1"/>
    <col min="5648" max="5648" width="11.21875" style="145" customWidth="1"/>
    <col min="5649" max="5649" width="8.88671875" style="145"/>
    <col min="5650" max="5650" width="1.44140625" style="145" customWidth="1"/>
    <col min="5651" max="5888" width="8.88671875" style="145"/>
    <col min="5889" max="5889" width="11.21875" style="145" customWidth="1"/>
    <col min="5890" max="5890" width="25.44140625" style="145" customWidth="1"/>
    <col min="5891" max="5891" width="18.33203125" style="145" customWidth="1"/>
    <col min="5892" max="5892" width="5.88671875" style="145" customWidth="1"/>
    <col min="5893" max="5893" width="13" style="145" customWidth="1"/>
    <col min="5894" max="5894" width="4.109375" style="145" customWidth="1"/>
    <col min="5895" max="5895" width="13" style="145" customWidth="1"/>
    <col min="5896" max="5896" width="4.109375" style="145" customWidth="1"/>
    <col min="5897" max="5897" width="13" style="145" customWidth="1"/>
    <col min="5898" max="5898" width="4.109375" style="145" customWidth="1"/>
    <col min="5899" max="5899" width="13" style="145" customWidth="1"/>
    <col min="5900" max="5900" width="4.109375" style="145" customWidth="1"/>
    <col min="5901" max="5901" width="13" style="145" customWidth="1"/>
    <col min="5902" max="5902" width="4.109375" style="145" customWidth="1"/>
    <col min="5903" max="5903" width="13" style="145" customWidth="1"/>
    <col min="5904" max="5904" width="11.21875" style="145" customWidth="1"/>
    <col min="5905" max="5905" width="8.88671875" style="145"/>
    <col min="5906" max="5906" width="1.44140625" style="145" customWidth="1"/>
    <col min="5907" max="6144" width="8.88671875" style="145"/>
    <col min="6145" max="6145" width="11.21875" style="145" customWidth="1"/>
    <col min="6146" max="6146" width="25.44140625" style="145" customWidth="1"/>
    <col min="6147" max="6147" width="18.33203125" style="145" customWidth="1"/>
    <col min="6148" max="6148" width="5.88671875" style="145" customWidth="1"/>
    <col min="6149" max="6149" width="13" style="145" customWidth="1"/>
    <col min="6150" max="6150" width="4.109375" style="145" customWidth="1"/>
    <col min="6151" max="6151" width="13" style="145" customWidth="1"/>
    <col min="6152" max="6152" width="4.109375" style="145" customWidth="1"/>
    <col min="6153" max="6153" width="13" style="145" customWidth="1"/>
    <col min="6154" max="6154" width="4.109375" style="145" customWidth="1"/>
    <col min="6155" max="6155" width="13" style="145" customWidth="1"/>
    <col min="6156" max="6156" width="4.109375" style="145" customWidth="1"/>
    <col min="6157" max="6157" width="13" style="145" customWidth="1"/>
    <col min="6158" max="6158" width="4.109375" style="145" customWidth="1"/>
    <col min="6159" max="6159" width="13" style="145" customWidth="1"/>
    <col min="6160" max="6160" width="11.21875" style="145" customWidth="1"/>
    <col min="6161" max="6161" width="8.88671875" style="145"/>
    <col min="6162" max="6162" width="1.44140625" style="145" customWidth="1"/>
    <col min="6163" max="6400" width="8.88671875" style="145"/>
    <col min="6401" max="6401" width="11.21875" style="145" customWidth="1"/>
    <col min="6402" max="6402" width="25.44140625" style="145" customWidth="1"/>
    <col min="6403" max="6403" width="18.33203125" style="145" customWidth="1"/>
    <col min="6404" max="6404" width="5.88671875" style="145" customWidth="1"/>
    <col min="6405" max="6405" width="13" style="145" customWidth="1"/>
    <col min="6406" max="6406" width="4.109375" style="145" customWidth="1"/>
    <col min="6407" max="6407" width="13" style="145" customWidth="1"/>
    <col min="6408" max="6408" width="4.109375" style="145" customWidth="1"/>
    <col min="6409" max="6409" width="13" style="145" customWidth="1"/>
    <col min="6410" max="6410" width="4.109375" style="145" customWidth="1"/>
    <col min="6411" max="6411" width="13" style="145" customWidth="1"/>
    <col min="6412" max="6412" width="4.109375" style="145" customWidth="1"/>
    <col min="6413" max="6413" width="13" style="145" customWidth="1"/>
    <col min="6414" max="6414" width="4.109375" style="145" customWidth="1"/>
    <col min="6415" max="6415" width="13" style="145" customWidth="1"/>
    <col min="6416" max="6416" width="11.21875" style="145" customWidth="1"/>
    <col min="6417" max="6417" width="8.88671875" style="145"/>
    <col min="6418" max="6418" width="1.44140625" style="145" customWidth="1"/>
    <col min="6419" max="6656" width="8.88671875" style="145"/>
    <col min="6657" max="6657" width="11.21875" style="145" customWidth="1"/>
    <col min="6658" max="6658" width="25.44140625" style="145" customWidth="1"/>
    <col min="6659" max="6659" width="18.33203125" style="145" customWidth="1"/>
    <col min="6660" max="6660" width="5.88671875" style="145" customWidth="1"/>
    <col min="6661" max="6661" width="13" style="145" customWidth="1"/>
    <col min="6662" max="6662" width="4.109375" style="145" customWidth="1"/>
    <col min="6663" max="6663" width="13" style="145" customWidth="1"/>
    <col min="6664" max="6664" width="4.109375" style="145" customWidth="1"/>
    <col min="6665" max="6665" width="13" style="145" customWidth="1"/>
    <col min="6666" max="6666" width="4.109375" style="145" customWidth="1"/>
    <col min="6667" max="6667" width="13" style="145" customWidth="1"/>
    <col min="6668" max="6668" width="4.109375" style="145" customWidth="1"/>
    <col min="6669" max="6669" width="13" style="145" customWidth="1"/>
    <col min="6670" max="6670" width="4.109375" style="145" customWidth="1"/>
    <col min="6671" max="6671" width="13" style="145" customWidth="1"/>
    <col min="6672" max="6672" width="11.21875" style="145" customWidth="1"/>
    <col min="6673" max="6673" width="8.88671875" style="145"/>
    <col min="6674" max="6674" width="1.44140625" style="145" customWidth="1"/>
    <col min="6675" max="6912" width="8.88671875" style="145"/>
    <col min="6913" max="6913" width="11.21875" style="145" customWidth="1"/>
    <col min="6914" max="6914" width="25.44140625" style="145" customWidth="1"/>
    <col min="6915" max="6915" width="18.33203125" style="145" customWidth="1"/>
    <col min="6916" max="6916" width="5.88671875" style="145" customWidth="1"/>
    <col min="6917" max="6917" width="13" style="145" customWidth="1"/>
    <col min="6918" max="6918" width="4.109375" style="145" customWidth="1"/>
    <col min="6919" max="6919" width="13" style="145" customWidth="1"/>
    <col min="6920" max="6920" width="4.109375" style="145" customWidth="1"/>
    <col min="6921" max="6921" width="13" style="145" customWidth="1"/>
    <col min="6922" max="6922" width="4.109375" style="145" customWidth="1"/>
    <col min="6923" max="6923" width="13" style="145" customWidth="1"/>
    <col min="6924" max="6924" width="4.109375" style="145" customWidth="1"/>
    <col min="6925" max="6925" width="13" style="145" customWidth="1"/>
    <col min="6926" max="6926" width="4.109375" style="145" customWidth="1"/>
    <col min="6927" max="6927" width="13" style="145" customWidth="1"/>
    <col min="6928" max="6928" width="11.21875" style="145" customWidth="1"/>
    <col min="6929" max="6929" width="8.88671875" style="145"/>
    <col min="6930" max="6930" width="1.44140625" style="145" customWidth="1"/>
    <col min="6931" max="7168" width="8.88671875" style="145"/>
    <col min="7169" max="7169" width="11.21875" style="145" customWidth="1"/>
    <col min="7170" max="7170" width="25.44140625" style="145" customWidth="1"/>
    <col min="7171" max="7171" width="18.33203125" style="145" customWidth="1"/>
    <col min="7172" max="7172" width="5.88671875" style="145" customWidth="1"/>
    <col min="7173" max="7173" width="13" style="145" customWidth="1"/>
    <col min="7174" max="7174" width="4.109375" style="145" customWidth="1"/>
    <col min="7175" max="7175" width="13" style="145" customWidth="1"/>
    <col min="7176" max="7176" width="4.109375" style="145" customWidth="1"/>
    <col min="7177" max="7177" width="13" style="145" customWidth="1"/>
    <col min="7178" max="7178" width="4.109375" style="145" customWidth="1"/>
    <col min="7179" max="7179" width="13" style="145" customWidth="1"/>
    <col min="7180" max="7180" width="4.109375" style="145" customWidth="1"/>
    <col min="7181" max="7181" width="13" style="145" customWidth="1"/>
    <col min="7182" max="7182" width="4.109375" style="145" customWidth="1"/>
    <col min="7183" max="7183" width="13" style="145" customWidth="1"/>
    <col min="7184" max="7184" width="11.21875" style="145" customWidth="1"/>
    <col min="7185" max="7185" width="8.88671875" style="145"/>
    <col min="7186" max="7186" width="1.44140625" style="145" customWidth="1"/>
    <col min="7187" max="7424" width="8.88671875" style="145"/>
    <col min="7425" max="7425" width="11.21875" style="145" customWidth="1"/>
    <col min="7426" max="7426" width="25.44140625" style="145" customWidth="1"/>
    <col min="7427" max="7427" width="18.33203125" style="145" customWidth="1"/>
    <col min="7428" max="7428" width="5.88671875" style="145" customWidth="1"/>
    <col min="7429" max="7429" width="13" style="145" customWidth="1"/>
    <col min="7430" max="7430" width="4.109375" style="145" customWidth="1"/>
    <col min="7431" max="7431" width="13" style="145" customWidth="1"/>
    <col min="7432" max="7432" width="4.109375" style="145" customWidth="1"/>
    <col min="7433" max="7433" width="13" style="145" customWidth="1"/>
    <col min="7434" max="7434" width="4.109375" style="145" customWidth="1"/>
    <col min="7435" max="7435" width="13" style="145" customWidth="1"/>
    <col min="7436" max="7436" width="4.109375" style="145" customWidth="1"/>
    <col min="7437" max="7437" width="13" style="145" customWidth="1"/>
    <col min="7438" max="7438" width="4.109375" style="145" customWidth="1"/>
    <col min="7439" max="7439" width="13" style="145" customWidth="1"/>
    <col min="7440" max="7440" width="11.21875" style="145" customWidth="1"/>
    <col min="7441" max="7441" width="8.88671875" style="145"/>
    <col min="7442" max="7442" width="1.44140625" style="145" customWidth="1"/>
    <col min="7443" max="7680" width="8.88671875" style="145"/>
    <col min="7681" max="7681" width="11.21875" style="145" customWidth="1"/>
    <col min="7682" max="7682" width="25.44140625" style="145" customWidth="1"/>
    <col min="7683" max="7683" width="18.33203125" style="145" customWidth="1"/>
    <col min="7684" max="7684" width="5.88671875" style="145" customWidth="1"/>
    <col min="7685" max="7685" width="13" style="145" customWidth="1"/>
    <col min="7686" max="7686" width="4.109375" style="145" customWidth="1"/>
    <col min="7687" max="7687" width="13" style="145" customWidth="1"/>
    <col min="7688" max="7688" width="4.109375" style="145" customWidth="1"/>
    <col min="7689" max="7689" width="13" style="145" customWidth="1"/>
    <col min="7690" max="7690" width="4.109375" style="145" customWidth="1"/>
    <col min="7691" max="7691" width="13" style="145" customWidth="1"/>
    <col min="7692" max="7692" width="4.109375" style="145" customWidth="1"/>
    <col min="7693" max="7693" width="13" style="145" customWidth="1"/>
    <col min="7694" max="7694" width="4.109375" style="145" customWidth="1"/>
    <col min="7695" max="7695" width="13" style="145" customWidth="1"/>
    <col min="7696" max="7696" width="11.21875" style="145" customWidth="1"/>
    <col min="7697" max="7697" width="8.88671875" style="145"/>
    <col min="7698" max="7698" width="1.44140625" style="145" customWidth="1"/>
    <col min="7699" max="7936" width="8.88671875" style="145"/>
    <col min="7937" max="7937" width="11.21875" style="145" customWidth="1"/>
    <col min="7938" max="7938" width="25.44140625" style="145" customWidth="1"/>
    <col min="7939" max="7939" width="18.33203125" style="145" customWidth="1"/>
    <col min="7940" max="7940" width="5.88671875" style="145" customWidth="1"/>
    <col min="7941" max="7941" width="13" style="145" customWidth="1"/>
    <col min="7942" max="7942" width="4.109375" style="145" customWidth="1"/>
    <col min="7943" max="7943" width="13" style="145" customWidth="1"/>
    <col min="7944" max="7944" width="4.109375" style="145" customWidth="1"/>
    <col min="7945" max="7945" width="13" style="145" customWidth="1"/>
    <col min="7946" max="7946" width="4.109375" style="145" customWidth="1"/>
    <col min="7947" max="7947" width="13" style="145" customWidth="1"/>
    <col min="7948" max="7948" width="4.109375" style="145" customWidth="1"/>
    <col min="7949" max="7949" width="13" style="145" customWidth="1"/>
    <col min="7950" max="7950" width="4.109375" style="145" customWidth="1"/>
    <col min="7951" max="7951" width="13" style="145" customWidth="1"/>
    <col min="7952" max="7952" width="11.21875" style="145" customWidth="1"/>
    <col min="7953" max="7953" width="8.88671875" style="145"/>
    <col min="7954" max="7954" width="1.44140625" style="145" customWidth="1"/>
    <col min="7955" max="8192" width="8.88671875" style="145"/>
    <col min="8193" max="8193" width="11.21875" style="145" customWidth="1"/>
    <col min="8194" max="8194" width="25.44140625" style="145" customWidth="1"/>
    <col min="8195" max="8195" width="18.33203125" style="145" customWidth="1"/>
    <col min="8196" max="8196" width="5.88671875" style="145" customWidth="1"/>
    <col min="8197" max="8197" width="13" style="145" customWidth="1"/>
    <col min="8198" max="8198" width="4.109375" style="145" customWidth="1"/>
    <col min="8199" max="8199" width="13" style="145" customWidth="1"/>
    <col min="8200" max="8200" width="4.109375" style="145" customWidth="1"/>
    <col min="8201" max="8201" width="13" style="145" customWidth="1"/>
    <col min="8202" max="8202" width="4.109375" style="145" customWidth="1"/>
    <col min="8203" max="8203" width="13" style="145" customWidth="1"/>
    <col min="8204" max="8204" width="4.109375" style="145" customWidth="1"/>
    <col min="8205" max="8205" width="13" style="145" customWidth="1"/>
    <col min="8206" max="8206" width="4.109375" style="145" customWidth="1"/>
    <col min="8207" max="8207" width="13" style="145" customWidth="1"/>
    <col min="8208" max="8208" width="11.21875" style="145" customWidth="1"/>
    <col min="8209" max="8209" width="8.88671875" style="145"/>
    <col min="8210" max="8210" width="1.44140625" style="145" customWidth="1"/>
    <col min="8211" max="8448" width="8.88671875" style="145"/>
    <col min="8449" max="8449" width="11.21875" style="145" customWidth="1"/>
    <col min="8450" max="8450" width="25.44140625" style="145" customWidth="1"/>
    <col min="8451" max="8451" width="18.33203125" style="145" customWidth="1"/>
    <col min="8452" max="8452" width="5.88671875" style="145" customWidth="1"/>
    <col min="8453" max="8453" width="13" style="145" customWidth="1"/>
    <col min="8454" max="8454" width="4.109375" style="145" customWidth="1"/>
    <col min="8455" max="8455" width="13" style="145" customWidth="1"/>
    <col min="8456" max="8456" width="4.109375" style="145" customWidth="1"/>
    <col min="8457" max="8457" width="13" style="145" customWidth="1"/>
    <col min="8458" max="8458" width="4.109375" style="145" customWidth="1"/>
    <col min="8459" max="8459" width="13" style="145" customWidth="1"/>
    <col min="8460" max="8460" width="4.109375" style="145" customWidth="1"/>
    <col min="8461" max="8461" width="13" style="145" customWidth="1"/>
    <col min="8462" max="8462" width="4.109375" style="145" customWidth="1"/>
    <col min="8463" max="8463" width="13" style="145" customWidth="1"/>
    <col min="8464" max="8464" width="11.21875" style="145" customWidth="1"/>
    <col min="8465" max="8465" width="8.88671875" style="145"/>
    <col min="8466" max="8466" width="1.44140625" style="145" customWidth="1"/>
    <col min="8467" max="8704" width="8.88671875" style="145"/>
    <col min="8705" max="8705" width="11.21875" style="145" customWidth="1"/>
    <col min="8706" max="8706" width="25.44140625" style="145" customWidth="1"/>
    <col min="8707" max="8707" width="18.33203125" style="145" customWidth="1"/>
    <col min="8708" max="8708" width="5.88671875" style="145" customWidth="1"/>
    <col min="8709" max="8709" width="13" style="145" customWidth="1"/>
    <col min="8710" max="8710" width="4.109375" style="145" customWidth="1"/>
    <col min="8711" max="8711" width="13" style="145" customWidth="1"/>
    <col min="8712" max="8712" width="4.109375" style="145" customWidth="1"/>
    <col min="8713" max="8713" width="13" style="145" customWidth="1"/>
    <col min="8714" max="8714" width="4.109375" style="145" customWidth="1"/>
    <col min="8715" max="8715" width="13" style="145" customWidth="1"/>
    <col min="8716" max="8716" width="4.109375" style="145" customWidth="1"/>
    <col min="8717" max="8717" width="13" style="145" customWidth="1"/>
    <col min="8718" max="8718" width="4.109375" style="145" customWidth="1"/>
    <col min="8719" max="8719" width="13" style="145" customWidth="1"/>
    <col min="8720" max="8720" width="11.21875" style="145" customWidth="1"/>
    <col min="8721" max="8721" width="8.88671875" style="145"/>
    <col min="8722" max="8722" width="1.44140625" style="145" customWidth="1"/>
    <col min="8723" max="8960" width="8.88671875" style="145"/>
    <col min="8961" max="8961" width="11.21875" style="145" customWidth="1"/>
    <col min="8962" max="8962" width="25.44140625" style="145" customWidth="1"/>
    <col min="8963" max="8963" width="18.33203125" style="145" customWidth="1"/>
    <col min="8964" max="8964" width="5.88671875" style="145" customWidth="1"/>
    <col min="8965" max="8965" width="13" style="145" customWidth="1"/>
    <col min="8966" max="8966" width="4.109375" style="145" customWidth="1"/>
    <col min="8967" max="8967" width="13" style="145" customWidth="1"/>
    <col min="8968" max="8968" width="4.109375" style="145" customWidth="1"/>
    <col min="8969" max="8969" width="13" style="145" customWidth="1"/>
    <col min="8970" max="8970" width="4.109375" style="145" customWidth="1"/>
    <col min="8971" max="8971" width="13" style="145" customWidth="1"/>
    <col min="8972" max="8972" width="4.109375" style="145" customWidth="1"/>
    <col min="8973" max="8973" width="13" style="145" customWidth="1"/>
    <col min="8974" max="8974" width="4.109375" style="145" customWidth="1"/>
    <col min="8975" max="8975" width="13" style="145" customWidth="1"/>
    <col min="8976" max="8976" width="11.21875" style="145" customWidth="1"/>
    <col min="8977" max="8977" width="8.88671875" style="145"/>
    <col min="8978" max="8978" width="1.44140625" style="145" customWidth="1"/>
    <col min="8979" max="9216" width="8.88671875" style="145"/>
    <col min="9217" max="9217" width="11.21875" style="145" customWidth="1"/>
    <col min="9218" max="9218" width="25.44140625" style="145" customWidth="1"/>
    <col min="9219" max="9219" width="18.33203125" style="145" customWidth="1"/>
    <col min="9220" max="9220" width="5.88671875" style="145" customWidth="1"/>
    <col min="9221" max="9221" width="13" style="145" customWidth="1"/>
    <col min="9222" max="9222" width="4.109375" style="145" customWidth="1"/>
    <col min="9223" max="9223" width="13" style="145" customWidth="1"/>
    <col min="9224" max="9224" width="4.109375" style="145" customWidth="1"/>
    <col min="9225" max="9225" width="13" style="145" customWidth="1"/>
    <col min="9226" max="9226" width="4.109375" style="145" customWidth="1"/>
    <col min="9227" max="9227" width="13" style="145" customWidth="1"/>
    <col min="9228" max="9228" width="4.109375" style="145" customWidth="1"/>
    <col min="9229" max="9229" width="13" style="145" customWidth="1"/>
    <col min="9230" max="9230" width="4.109375" style="145" customWidth="1"/>
    <col min="9231" max="9231" width="13" style="145" customWidth="1"/>
    <col min="9232" max="9232" width="11.21875" style="145" customWidth="1"/>
    <col min="9233" max="9233" width="8.88671875" style="145"/>
    <col min="9234" max="9234" width="1.44140625" style="145" customWidth="1"/>
    <col min="9235" max="9472" width="8.88671875" style="145"/>
    <col min="9473" max="9473" width="11.21875" style="145" customWidth="1"/>
    <col min="9474" max="9474" width="25.44140625" style="145" customWidth="1"/>
    <col min="9475" max="9475" width="18.33203125" style="145" customWidth="1"/>
    <col min="9476" max="9476" width="5.88671875" style="145" customWidth="1"/>
    <col min="9477" max="9477" width="13" style="145" customWidth="1"/>
    <col min="9478" max="9478" width="4.109375" style="145" customWidth="1"/>
    <col min="9479" max="9479" width="13" style="145" customWidth="1"/>
    <col min="9480" max="9480" width="4.109375" style="145" customWidth="1"/>
    <col min="9481" max="9481" width="13" style="145" customWidth="1"/>
    <col min="9482" max="9482" width="4.109375" style="145" customWidth="1"/>
    <col min="9483" max="9483" width="13" style="145" customWidth="1"/>
    <col min="9484" max="9484" width="4.109375" style="145" customWidth="1"/>
    <col min="9485" max="9485" width="13" style="145" customWidth="1"/>
    <col min="9486" max="9486" width="4.109375" style="145" customWidth="1"/>
    <col min="9487" max="9487" width="13" style="145" customWidth="1"/>
    <col min="9488" max="9488" width="11.21875" style="145" customWidth="1"/>
    <col min="9489" max="9489" width="8.88671875" style="145"/>
    <col min="9490" max="9490" width="1.44140625" style="145" customWidth="1"/>
    <col min="9491" max="9728" width="8.88671875" style="145"/>
    <col min="9729" max="9729" width="11.21875" style="145" customWidth="1"/>
    <col min="9730" max="9730" width="25.44140625" style="145" customWidth="1"/>
    <col min="9731" max="9731" width="18.33203125" style="145" customWidth="1"/>
    <col min="9732" max="9732" width="5.88671875" style="145" customWidth="1"/>
    <col min="9733" max="9733" width="13" style="145" customWidth="1"/>
    <col min="9734" max="9734" width="4.109375" style="145" customWidth="1"/>
    <col min="9735" max="9735" width="13" style="145" customWidth="1"/>
    <col min="9736" max="9736" width="4.109375" style="145" customWidth="1"/>
    <col min="9737" max="9737" width="13" style="145" customWidth="1"/>
    <col min="9738" max="9738" width="4.109375" style="145" customWidth="1"/>
    <col min="9739" max="9739" width="13" style="145" customWidth="1"/>
    <col min="9740" max="9740" width="4.109375" style="145" customWidth="1"/>
    <col min="9741" max="9741" width="13" style="145" customWidth="1"/>
    <col min="9742" max="9742" width="4.109375" style="145" customWidth="1"/>
    <col min="9743" max="9743" width="13" style="145" customWidth="1"/>
    <col min="9744" max="9744" width="11.21875" style="145" customWidth="1"/>
    <col min="9745" max="9745" width="8.88671875" style="145"/>
    <col min="9746" max="9746" width="1.44140625" style="145" customWidth="1"/>
    <col min="9747" max="9984" width="8.88671875" style="145"/>
    <col min="9985" max="9985" width="11.21875" style="145" customWidth="1"/>
    <col min="9986" max="9986" width="25.44140625" style="145" customWidth="1"/>
    <col min="9987" max="9987" width="18.33203125" style="145" customWidth="1"/>
    <col min="9988" max="9988" width="5.88671875" style="145" customWidth="1"/>
    <col min="9989" max="9989" width="13" style="145" customWidth="1"/>
    <col min="9990" max="9990" width="4.109375" style="145" customWidth="1"/>
    <col min="9991" max="9991" width="13" style="145" customWidth="1"/>
    <col min="9992" max="9992" width="4.109375" style="145" customWidth="1"/>
    <col min="9993" max="9993" width="13" style="145" customWidth="1"/>
    <col min="9994" max="9994" width="4.109375" style="145" customWidth="1"/>
    <col min="9995" max="9995" width="13" style="145" customWidth="1"/>
    <col min="9996" max="9996" width="4.109375" style="145" customWidth="1"/>
    <col min="9997" max="9997" width="13" style="145" customWidth="1"/>
    <col min="9998" max="9998" width="4.109375" style="145" customWidth="1"/>
    <col min="9999" max="9999" width="13" style="145" customWidth="1"/>
    <col min="10000" max="10000" width="11.21875" style="145" customWidth="1"/>
    <col min="10001" max="10001" width="8.88671875" style="145"/>
    <col min="10002" max="10002" width="1.44140625" style="145" customWidth="1"/>
    <col min="10003" max="10240" width="8.88671875" style="145"/>
    <col min="10241" max="10241" width="11.21875" style="145" customWidth="1"/>
    <col min="10242" max="10242" width="25.44140625" style="145" customWidth="1"/>
    <col min="10243" max="10243" width="18.33203125" style="145" customWidth="1"/>
    <col min="10244" max="10244" width="5.88671875" style="145" customWidth="1"/>
    <col min="10245" max="10245" width="13" style="145" customWidth="1"/>
    <col min="10246" max="10246" width="4.109375" style="145" customWidth="1"/>
    <col min="10247" max="10247" width="13" style="145" customWidth="1"/>
    <col min="10248" max="10248" width="4.109375" style="145" customWidth="1"/>
    <col min="10249" max="10249" width="13" style="145" customWidth="1"/>
    <col min="10250" max="10250" width="4.109375" style="145" customWidth="1"/>
    <col min="10251" max="10251" width="13" style="145" customWidth="1"/>
    <col min="10252" max="10252" width="4.109375" style="145" customWidth="1"/>
    <col min="10253" max="10253" width="13" style="145" customWidth="1"/>
    <col min="10254" max="10254" width="4.109375" style="145" customWidth="1"/>
    <col min="10255" max="10255" width="13" style="145" customWidth="1"/>
    <col min="10256" max="10256" width="11.21875" style="145" customWidth="1"/>
    <col min="10257" max="10257" width="8.88671875" style="145"/>
    <col min="10258" max="10258" width="1.44140625" style="145" customWidth="1"/>
    <col min="10259" max="10496" width="8.88671875" style="145"/>
    <col min="10497" max="10497" width="11.21875" style="145" customWidth="1"/>
    <col min="10498" max="10498" width="25.44140625" style="145" customWidth="1"/>
    <col min="10499" max="10499" width="18.33203125" style="145" customWidth="1"/>
    <col min="10500" max="10500" width="5.88671875" style="145" customWidth="1"/>
    <col min="10501" max="10501" width="13" style="145" customWidth="1"/>
    <col min="10502" max="10502" width="4.109375" style="145" customWidth="1"/>
    <col min="10503" max="10503" width="13" style="145" customWidth="1"/>
    <col min="10504" max="10504" width="4.109375" style="145" customWidth="1"/>
    <col min="10505" max="10505" width="13" style="145" customWidth="1"/>
    <col min="10506" max="10506" width="4.109375" style="145" customWidth="1"/>
    <col min="10507" max="10507" width="13" style="145" customWidth="1"/>
    <col min="10508" max="10508" width="4.109375" style="145" customWidth="1"/>
    <col min="10509" max="10509" width="13" style="145" customWidth="1"/>
    <col min="10510" max="10510" width="4.109375" style="145" customWidth="1"/>
    <col min="10511" max="10511" width="13" style="145" customWidth="1"/>
    <col min="10512" max="10512" width="11.21875" style="145" customWidth="1"/>
    <col min="10513" max="10513" width="8.88671875" style="145"/>
    <col min="10514" max="10514" width="1.44140625" style="145" customWidth="1"/>
    <col min="10515" max="10752" width="8.88671875" style="145"/>
    <col min="10753" max="10753" width="11.21875" style="145" customWidth="1"/>
    <col min="10754" max="10754" width="25.44140625" style="145" customWidth="1"/>
    <col min="10755" max="10755" width="18.33203125" style="145" customWidth="1"/>
    <col min="10756" max="10756" width="5.88671875" style="145" customWidth="1"/>
    <col min="10757" max="10757" width="13" style="145" customWidth="1"/>
    <col min="10758" max="10758" width="4.109375" style="145" customWidth="1"/>
    <col min="10759" max="10759" width="13" style="145" customWidth="1"/>
    <col min="10760" max="10760" width="4.109375" style="145" customWidth="1"/>
    <col min="10761" max="10761" width="13" style="145" customWidth="1"/>
    <col min="10762" max="10762" width="4.109375" style="145" customWidth="1"/>
    <col min="10763" max="10763" width="13" style="145" customWidth="1"/>
    <col min="10764" max="10764" width="4.109375" style="145" customWidth="1"/>
    <col min="10765" max="10765" width="13" style="145" customWidth="1"/>
    <col min="10766" max="10766" width="4.109375" style="145" customWidth="1"/>
    <col min="10767" max="10767" width="13" style="145" customWidth="1"/>
    <col min="10768" max="10768" width="11.21875" style="145" customWidth="1"/>
    <col min="10769" max="10769" width="8.88671875" style="145"/>
    <col min="10770" max="10770" width="1.44140625" style="145" customWidth="1"/>
    <col min="10771" max="11008" width="8.88671875" style="145"/>
    <col min="11009" max="11009" width="11.21875" style="145" customWidth="1"/>
    <col min="11010" max="11010" width="25.44140625" style="145" customWidth="1"/>
    <col min="11011" max="11011" width="18.33203125" style="145" customWidth="1"/>
    <col min="11012" max="11012" width="5.88671875" style="145" customWidth="1"/>
    <col min="11013" max="11013" width="13" style="145" customWidth="1"/>
    <col min="11014" max="11014" width="4.109375" style="145" customWidth="1"/>
    <col min="11015" max="11015" width="13" style="145" customWidth="1"/>
    <col min="11016" max="11016" width="4.109375" style="145" customWidth="1"/>
    <col min="11017" max="11017" width="13" style="145" customWidth="1"/>
    <col min="11018" max="11018" width="4.109375" style="145" customWidth="1"/>
    <col min="11019" max="11019" width="13" style="145" customWidth="1"/>
    <col min="11020" max="11020" width="4.109375" style="145" customWidth="1"/>
    <col min="11021" max="11021" width="13" style="145" customWidth="1"/>
    <col min="11022" max="11022" width="4.109375" style="145" customWidth="1"/>
    <col min="11023" max="11023" width="13" style="145" customWidth="1"/>
    <col min="11024" max="11024" width="11.21875" style="145" customWidth="1"/>
    <col min="11025" max="11025" width="8.88671875" style="145"/>
    <col min="11026" max="11026" width="1.44140625" style="145" customWidth="1"/>
    <col min="11027" max="11264" width="8.88671875" style="145"/>
    <col min="11265" max="11265" width="11.21875" style="145" customWidth="1"/>
    <col min="11266" max="11266" width="25.44140625" style="145" customWidth="1"/>
    <col min="11267" max="11267" width="18.33203125" style="145" customWidth="1"/>
    <col min="11268" max="11268" width="5.88671875" style="145" customWidth="1"/>
    <col min="11269" max="11269" width="13" style="145" customWidth="1"/>
    <col min="11270" max="11270" width="4.109375" style="145" customWidth="1"/>
    <col min="11271" max="11271" width="13" style="145" customWidth="1"/>
    <col min="11272" max="11272" width="4.109375" style="145" customWidth="1"/>
    <col min="11273" max="11273" width="13" style="145" customWidth="1"/>
    <col min="11274" max="11274" width="4.109375" style="145" customWidth="1"/>
    <col min="11275" max="11275" width="13" style="145" customWidth="1"/>
    <col min="11276" max="11276" width="4.109375" style="145" customWidth="1"/>
    <col min="11277" max="11277" width="13" style="145" customWidth="1"/>
    <col min="11278" max="11278" width="4.109375" style="145" customWidth="1"/>
    <col min="11279" max="11279" width="13" style="145" customWidth="1"/>
    <col min="11280" max="11280" width="11.21875" style="145" customWidth="1"/>
    <col min="11281" max="11281" width="8.88671875" style="145"/>
    <col min="11282" max="11282" width="1.44140625" style="145" customWidth="1"/>
    <col min="11283" max="11520" width="8.88671875" style="145"/>
    <col min="11521" max="11521" width="11.21875" style="145" customWidth="1"/>
    <col min="11522" max="11522" width="25.44140625" style="145" customWidth="1"/>
    <col min="11523" max="11523" width="18.33203125" style="145" customWidth="1"/>
    <col min="11524" max="11524" width="5.88671875" style="145" customWidth="1"/>
    <col min="11525" max="11525" width="13" style="145" customWidth="1"/>
    <col min="11526" max="11526" width="4.109375" style="145" customWidth="1"/>
    <col min="11527" max="11527" width="13" style="145" customWidth="1"/>
    <col min="11528" max="11528" width="4.109375" style="145" customWidth="1"/>
    <col min="11529" max="11529" width="13" style="145" customWidth="1"/>
    <col min="11530" max="11530" width="4.109375" style="145" customWidth="1"/>
    <col min="11531" max="11531" width="13" style="145" customWidth="1"/>
    <col min="11532" max="11532" width="4.109375" style="145" customWidth="1"/>
    <col min="11533" max="11533" width="13" style="145" customWidth="1"/>
    <col min="11534" max="11534" width="4.109375" style="145" customWidth="1"/>
    <col min="11535" max="11535" width="13" style="145" customWidth="1"/>
    <col min="11536" max="11536" width="11.21875" style="145" customWidth="1"/>
    <col min="11537" max="11537" width="8.88671875" style="145"/>
    <col min="11538" max="11538" width="1.44140625" style="145" customWidth="1"/>
    <col min="11539" max="11776" width="8.88671875" style="145"/>
    <col min="11777" max="11777" width="11.21875" style="145" customWidth="1"/>
    <col min="11778" max="11778" width="25.44140625" style="145" customWidth="1"/>
    <col min="11779" max="11779" width="18.33203125" style="145" customWidth="1"/>
    <col min="11780" max="11780" width="5.88671875" style="145" customWidth="1"/>
    <col min="11781" max="11781" width="13" style="145" customWidth="1"/>
    <col min="11782" max="11782" width="4.109375" style="145" customWidth="1"/>
    <col min="11783" max="11783" width="13" style="145" customWidth="1"/>
    <col min="11784" max="11784" width="4.109375" style="145" customWidth="1"/>
    <col min="11785" max="11785" width="13" style="145" customWidth="1"/>
    <col min="11786" max="11786" width="4.109375" style="145" customWidth="1"/>
    <col min="11787" max="11787" width="13" style="145" customWidth="1"/>
    <col min="11788" max="11788" width="4.109375" style="145" customWidth="1"/>
    <col min="11789" max="11789" width="13" style="145" customWidth="1"/>
    <col min="11790" max="11790" width="4.109375" style="145" customWidth="1"/>
    <col min="11791" max="11791" width="13" style="145" customWidth="1"/>
    <col min="11792" max="11792" width="11.21875" style="145" customWidth="1"/>
    <col min="11793" max="11793" width="8.88671875" style="145"/>
    <col min="11794" max="11794" width="1.44140625" style="145" customWidth="1"/>
    <col min="11795" max="12032" width="8.88671875" style="145"/>
    <col min="12033" max="12033" width="11.21875" style="145" customWidth="1"/>
    <col min="12034" max="12034" width="25.44140625" style="145" customWidth="1"/>
    <col min="12035" max="12035" width="18.33203125" style="145" customWidth="1"/>
    <col min="12036" max="12036" width="5.88671875" style="145" customWidth="1"/>
    <col min="12037" max="12037" width="13" style="145" customWidth="1"/>
    <col min="12038" max="12038" width="4.109375" style="145" customWidth="1"/>
    <col min="12039" max="12039" width="13" style="145" customWidth="1"/>
    <col min="12040" max="12040" width="4.109375" style="145" customWidth="1"/>
    <col min="12041" max="12041" width="13" style="145" customWidth="1"/>
    <col min="12042" max="12042" width="4.109375" style="145" customWidth="1"/>
    <col min="12043" max="12043" width="13" style="145" customWidth="1"/>
    <col min="12044" max="12044" width="4.109375" style="145" customWidth="1"/>
    <col min="12045" max="12045" width="13" style="145" customWidth="1"/>
    <col min="12046" max="12046" width="4.109375" style="145" customWidth="1"/>
    <col min="12047" max="12047" width="13" style="145" customWidth="1"/>
    <col min="12048" max="12048" width="11.21875" style="145" customWidth="1"/>
    <col min="12049" max="12049" width="8.88671875" style="145"/>
    <col min="12050" max="12050" width="1.44140625" style="145" customWidth="1"/>
    <col min="12051" max="12288" width="8.88671875" style="145"/>
    <col min="12289" max="12289" width="11.21875" style="145" customWidth="1"/>
    <col min="12290" max="12290" width="25.44140625" style="145" customWidth="1"/>
    <col min="12291" max="12291" width="18.33203125" style="145" customWidth="1"/>
    <col min="12292" max="12292" width="5.88671875" style="145" customWidth="1"/>
    <col min="12293" max="12293" width="13" style="145" customWidth="1"/>
    <col min="12294" max="12294" width="4.109375" style="145" customWidth="1"/>
    <col min="12295" max="12295" width="13" style="145" customWidth="1"/>
    <col min="12296" max="12296" width="4.109375" style="145" customWidth="1"/>
    <col min="12297" max="12297" width="13" style="145" customWidth="1"/>
    <col min="12298" max="12298" width="4.109375" style="145" customWidth="1"/>
    <col min="12299" max="12299" width="13" style="145" customWidth="1"/>
    <col min="12300" max="12300" width="4.109375" style="145" customWidth="1"/>
    <col min="12301" max="12301" width="13" style="145" customWidth="1"/>
    <col min="12302" max="12302" width="4.109375" style="145" customWidth="1"/>
    <col min="12303" max="12303" width="13" style="145" customWidth="1"/>
    <col min="12304" max="12304" width="11.21875" style="145" customWidth="1"/>
    <col min="12305" max="12305" width="8.88671875" style="145"/>
    <col min="12306" max="12306" width="1.44140625" style="145" customWidth="1"/>
    <col min="12307" max="12544" width="8.88671875" style="145"/>
    <col min="12545" max="12545" width="11.21875" style="145" customWidth="1"/>
    <col min="12546" max="12546" width="25.44140625" style="145" customWidth="1"/>
    <col min="12547" max="12547" width="18.33203125" style="145" customWidth="1"/>
    <col min="12548" max="12548" width="5.88671875" style="145" customWidth="1"/>
    <col min="12549" max="12549" width="13" style="145" customWidth="1"/>
    <col min="12550" max="12550" width="4.109375" style="145" customWidth="1"/>
    <col min="12551" max="12551" width="13" style="145" customWidth="1"/>
    <col min="12552" max="12552" width="4.109375" style="145" customWidth="1"/>
    <col min="12553" max="12553" width="13" style="145" customWidth="1"/>
    <col min="12554" max="12554" width="4.109375" style="145" customWidth="1"/>
    <col min="12555" max="12555" width="13" style="145" customWidth="1"/>
    <col min="12556" max="12556" width="4.109375" style="145" customWidth="1"/>
    <col min="12557" max="12557" width="13" style="145" customWidth="1"/>
    <col min="12558" max="12558" width="4.109375" style="145" customWidth="1"/>
    <col min="12559" max="12559" width="13" style="145" customWidth="1"/>
    <col min="12560" max="12560" width="11.21875" style="145" customWidth="1"/>
    <col min="12561" max="12561" width="8.88671875" style="145"/>
    <col min="12562" max="12562" width="1.44140625" style="145" customWidth="1"/>
    <col min="12563" max="12800" width="8.88671875" style="145"/>
    <col min="12801" max="12801" width="11.21875" style="145" customWidth="1"/>
    <col min="12802" max="12802" width="25.44140625" style="145" customWidth="1"/>
    <col min="12803" max="12803" width="18.33203125" style="145" customWidth="1"/>
    <col min="12804" max="12804" width="5.88671875" style="145" customWidth="1"/>
    <col min="12805" max="12805" width="13" style="145" customWidth="1"/>
    <col min="12806" max="12806" width="4.109375" style="145" customWidth="1"/>
    <col min="12807" max="12807" width="13" style="145" customWidth="1"/>
    <col min="12808" max="12808" width="4.109375" style="145" customWidth="1"/>
    <col min="12809" max="12809" width="13" style="145" customWidth="1"/>
    <col min="12810" max="12810" width="4.109375" style="145" customWidth="1"/>
    <col min="12811" max="12811" width="13" style="145" customWidth="1"/>
    <col min="12812" max="12812" width="4.109375" style="145" customWidth="1"/>
    <col min="12813" max="12813" width="13" style="145" customWidth="1"/>
    <col min="12814" max="12814" width="4.109375" style="145" customWidth="1"/>
    <col min="12815" max="12815" width="13" style="145" customWidth="1"/>
    <col min="12816" max="12816" width="11.21875" style="145" customWidth="1"/>
    <col min="12817" max="12817" width="8.88671875" style="145"/>
    <col min="12818" max="12818" width="1.44140625" style="145" customWidth="1"/>
    <col min="12819" max="13056" width="8.88671875" style="145"/>
    <col min="13057" max="13057" width="11.21875" style="145" customWidth="1"/>
    <col min="13058" max="13058" width="25.44140625" style="145" customWidth="1"/>
    <col min="13059" max="13059" width="18.33203125" style="145" customWidth="1"/>
    <col min="13060" max="13060" width="5.88671875" style="145" customWidth="1"/>
    <col min="13061" max="13061" width="13" style="145" customWidth="1"/>
    <col min="13062" max="13062" width="4.109375" style="145" customWidth="1"/>
    <col min="13063" max="13063" width="13" style="145" customWidth="1"/>
    <col min="13064" max="13064" width="4.109375" style="145" customWidth="1"/>
    <col min="13065" max="13065" width="13" style="145" customWidth="1"/>
    <col min="13066" max="13066" width="4.109375" style="145" customWidth="1"/>
    <col min="13067" max="13067" width="13" style="145" customWidth="1"/>
    <col min="13068" max="13068" width="4.109375" style="145" customWidth="1"/>
    <col min="13069" max="13069" width="13" style="145" customWidth="1"/>
    <col min="13070" max="13070" width="4.109375" style="145" customWidth="1"/>
    <col min="13071" max="13071" width="13" style="145" customWidth="1"/>
    <col min="13072" max="13072" width="11.21875" style="145" customWidth="1"/>
    <col min="13073" max="13073" width="8.88671875" style="145"/>
    <col min="13074" max="13074" width="1.44140625" style="145" customWidth="1"/>
    <col min="13075" max="13312" width="8.88671875" style="145"/>
    <col min="13313" max="13313" width="11.21875" style="145" customWidth="1"/>
    <col min="13314" max="13314" width="25.44140625" style="145" customWidth="1"/>
    <col min="13315" max="13315" width="18.33203125" style="145" customWidth="1"/>
    <col min="13316" max="13316" width="5.88671875" style="145" customWidth="1"/>
    <col min="13317" max="13317" width="13" style="145" customWidth="1"/>
    <col min="13318" max="13318" width="4.109375" style="145" customWidth="1"/>
    <col min="13319" max="13319" width="13" style="145" customWidth="1"/>
    <col min="13320" max="13320" width="4.109375" style="145" customWidth="1"/>
    <col min="13321" max="13321" width="13" style="145" customWidth="1"/>
    <col min="13322" max="13322" width="4.109375" style="145" customWidth="1"/>
    <col min="13323" max="13323" width="13" style="145" customWidth="1"/>
    <col min="13324" max="13324" width="4.109375" style="145" customWidth="1"/>
    <col min="13325" max="13325" width="13" style="145" customWidth="1"/>
    <col min="13326" max="13326" width="4.109375" style="145" customWidth="1"/>
    <col min="13327" max="13327" width="13" style="145" customWidth="1"/>
    <col min="13328" max="13328" width="11.21875" style="145" customWidth="1"/>
    <col min="13329" max="13329" width="8.88671875" style="145"/>
    <col min="13330" max="13330" width="1.44140625" style="145" customWidth="1"/>
    <col min="13331" max="13568" width="8.88671875" style="145"/>
    <col min="13569" max="13569" width="11.21875" style="145" customWidth="1"/>
    <col min="13570" max="13570" width="25.44140625" style="145" customWidth="1"/>
    <col min="13571" max="13571" width="18.33203125" style="145" customWidth="1"/>
    <col min="13572" max="13572" width="5.88671875" style="145" customWidth="1"/>
    <col min="13573" max="13573" width="13" style="145" customWidth="1"/>
    <col min="13574" max="13574" width="4.109375" style="145" customWidth="1"/>
    <col min="13575" max="13575" width="13" style="145" customWidth="1"/>
    <col min="13576" max="13576" width="4.109375" style="145" customWidth="1"/>
    <col min="13577" max="13577" width="13" style="145" customWidth="1"/>
    <col min="13578" max="13578" width="4.109375" style="145" customWidth="1"/>
    <col min="13579" max="13579" width="13" style="145" customWidth="1"/>
    <col min="13580" max="13580" width="4.109375" style="145" customWidth="1"/>
    <col min="13581" max="13581" width="13" style="145" customWidth="1"/>
    <col min="13582" max="13582" width="4.109375" style="145" customWidth="1"/>
    <col min="13583" max="13583" width="13" style="145" customWidth="1"/>
    <col min="13584" max="13584" width="11.21875" style="145" customWidth="1"/>
    <col min="13585" max="13585" width="8.88671875" style="145"/>
    <col min="13586" max="13586" width="1.44140625" style="145" customWidth="1"/>
    <col min="13587" max="13824" width="8.88671875" style="145"/>
    <col min="13825" max="13825" width="11.21875" style="145" customWidth="1"/>
    <col min="13826" max="13826" width="25.44140625" style="145" customWidth="1"/>
    <col min="13827" max="13827" width="18.33203125" style="145" customWidth="1"/>
    <col min="13828" max="13828" width="5.88671875" style="145" customWidth="1"/>
    <col min="13829" max="13829" width="13" style="145" customWidth="1"/>
    <col min="13830" max="13830" width="4.109375" style="145" customWidth="1"/>
    <col min="13831" max="13831" width="13" style="145" customWidth="1"/>
    <col min="13832" max="13832" width="4.109375" style="145" customWidth="1"/>
    <col min="13833" max="13833" width="13" style="145" customWidth="1"/>
    <col min="13834" max="13834" width="4.109375" style="145" customWidth="1"/>
    <col min="13835" max="13835" width="13" style="145" customWidth="1"/>
    <col min="13836" max="13836" width="4.109375" style="145" customWidth="1"/>
    <col min="13837" max="13837" width="13" style="145" customWidth="1"/>
    <col min="13838" max="13838" width="4.109375" style="145" customWidth="1"/>
    <col min="13839" max="13839" width="13" style="145" customWidth="1"/>
    <col min="13840" max="13840" width="11.21875" style="145" customWidth="1"/>
    <col min="13841" max="13841" width="8.88671875" style="145"/>
    <col min="13842" max="13842" width="1.44140625" style="145" customWidth="1"/>
    <col min="13843" max="14080" width="8.88671875" style="145"/>
    <col min="14081" max="14081" width="11.21875" style="145" customWidth="1"/>
    <col min="14082" max="14082" width="25.44140625" style="145" customWidth="1"/>
    <col min="14083" max="14083" width="18.33203125" style="145" customWidth="1"/>
    <col min="14084" max="14084" width="5.88671875" style="145" customWidth="1"/>
    <col min="14085" max="14085" width="13" style="145" customWidth="1"/>
    <col min="14086" max="14086" width="4.109375" style="145" customWidth="1"/>
    <col min="14087" max="14087" width="13" style="145" customWidth="1"/>
    <col min="14088" max="14088" width="4.109375" style="145" customWidth="1"/>
    <col min="14089" max="14089" width="13" style="145" customWidth="1"/>
    <col min="14090" max="14090" width="4.109375" style="145" customWidth="1"/>
    <col min="14091" max="14091" width="13" style="145" customWidth="1"/>
    <col min="14092" max="14092" width="4.109375" style="145" customWidth="1"/>
    <col min="14093" max="14093" width="13" style="145" customWidth="1"/>
    <col min="14094" max="14094" width="4.109375" style="145" customWidth="1"/>
    <col min="14095" max="14095" width="13" style="145" customWidth="1"/>
    <col min="14096" max="14096" width="11.21875" style="145" customWidth="1"/>
    <col min="14097" max="14097" width="8.88671875" style="145"/>
    <col min="14098" max="14098" width="1.44140625" style="145" customWidth="1"/>
    <col min="14099" max="14336" width="8.88671875" style="145"/>
    <col min="14337" max="14337" width="11.21875" style="145" customWidth="1"/>
    <col min="14338" max="14338" width="25.44140625" style="145" customWidth="1"/>
    <col min="14339" max="14339" width="18.33203125" style="145" customWidth="1"/>
    <col min="14340" max="14340" width="5.88671875" style="145" customWidth="1"/>
    <col min="14341" max="14341" width="13" style="145" customWidth="1"/>
    <col min="14342" max="14342" width="4.109375" style="145" customWidth="1"/>
    <col min="14343" max="14343" width="13" style="145" customWidth="1"/>
    <col min="14344" max="14344" width="4.109375" style="145" customWidth="1"/>
    <col min="14345" max="14345" width="13" style="145" customWidth="1"/>
    <col min="14346" max="14346" width="4.109375" style="145" customWidth="1"/>
    <col min="14347" max="14347" width="13" style="145" customWidth="1"/>
    <col min="14348" max="14348" width="4.109375" style="145" customWidth="1"/>
    <col min="14349" max="14349" width="13" style="145" customWidth="1"/>
    <col min="14350" max="14350" width="4.109375" style="145" customWidth="1"/>
    <col min="14351" max="14351" width="13" style="145" customWidth="1"/>
    <col min="14352" max="14352" width="11.21875" style="145" customWidth="1"/>
    <col min="14353" max="14353" width="8.88671875" style="145"/>
    <col min="14354" max="14354" width="1.44140625" style="145" customWidth="1"/>
    <col min="14355" max="14592" width="8.88671875" style="145"/>
    <col min="14593" max="14593" width="11.21875" style="145" customWidth="1"/>
    <col min="14594" max="14594" width="25.44140625" style="145" customWidth="1"/>
    <col min="14595" max="14595" width="18.33203125" style="145" customWidth="1"/>
    <col min="14596" max="14596" width="5.88671875" style="145" customWidth="1"/>
    <col min="14597" max="14597" width="13" style="145" customWidth="1"/>
    <col min="14598" max="14598" width="4.109375" style="145" customWidth="1"/>
    <col min="14599" max="14599" width="13" style="145" customWidth="1"/>
    <col min="14600" max="14600" width="4.109375" style="145" customWidth="1"/>
    <col min="14601" max="14601" width="13" style="145" customWidth="1"/>
    <col min="14602" max="14602" width="4.109375" style="145" customWidth="1"/>
    <col min="14603" max="14603" width="13" style="145" customWidth="1"/>
    <col min="14604" max="14604" width="4.109375" style="145" customWidth="1"/>
    <col min="14605" max="14605" width="13" style="145" customWidth="1"/>
    <col min="14606" max="14606" width="4.109375" style="145" customWidth="1"/>
    <col min="14607" max="14607" width="13" style="145" customWidth="1"/>
    <col min="14608" max="14608" width="11.21875" style="145" customWidth="1"/>
    <col min="14609" max="14609" width="8.88671875" style="145"/>
    <col min="14610" max="14610" width="1.44140625" style="145" customWidth="1"/>
    <col min="14611" max="14848" width="8.88671875" style="145"/>
    <col min="14849" max="14849" width="11.21875" style="145" customWidth="1"/>
    <col min="14850" max="14850" width="25.44140625" style="145" customWidth="1"/>
    <col min="14851" max="14851" width="18.33203125" style="145" customWidth="1"/>
    <col min="14852" max="14852" width="5.88671875" style="145" customWidth="1"/>
    <col min="14853" max="14853" width="13" style="145" customWidth="1"/>
    <col min="14854" max="14854" width="4.109375" style="145" customWidth="1"/>
    <col min="14855" max="14855" width="13" style="145" customWidth="1"/>
    <col min="14856" max="14856" width="4.109375" style="145" customWidth="1"/>
    <col min="14857" max="14857" width="13" style="145" customWidth="1"/>
    <col min="14858" max="14858" width="4.109375" style="145" customWidth="1"/>
    <col min="14859" max="14859" width="13" style="145" customWidth="1"/>
    <col min="14860" max="14860" width="4.109375" style="145" customWidth="1"/>
    <col min="14861" max="14861" width="13" style="145" customWidth="1"/>
    <col min="14862" max="14862" width="4.109375" style="145" customWidth="1"/>
    <col min="14863" max="14863" width="13" style="145" customWidth="1"/>
    <col min="14864" max="14864" width="11.21875" style="145" customWidth="1"/>
    <col min="14865" max="14865" width="8.88671875" style="145"/>
    <col min="14866" max="14866" width="1.44140625" style="145" customWidth="1"/>
    <col min="14867" max="15104" width="8.88671875" style="145"/>
    <col min="15105" max="15105" width="11.21875" style="145" customWidth="1"/>
    <col min="15106" max="15106" width="25.44140625" style="145" customWidth="1"/>
    <col min="15107" max="15107" width="18.33203125" style="145" customWidth="1"/>
    <col min="15108" max="15108" width="5.88671875" style="145" customWidth="1"/>
    <col min="15109" max="15109" width="13" style="145" customWidth="1"/>
    <col min="15110" max="15110" width="4.109375" style="145" customWidth="1"/>
    <col min="15111" max="15111" width="13" style="145" customWidth="1"/>
    <col min="15112" max="15112" width="4.109375" style="145" customWidth="1"/>
    <col min="15113" max="15113" width="13" style="145" customWidth="1"/>
    <col min="15114" max="15114" width="4.109375" style="145" customWidth="1"/>
    <col min="15115" max="15115" width="13" style="145" customWidth="1"/>
    <col min="15116" max="15116" width="4.109375" style="145" customWidth="1"/>
    <col min="15117" max="15117" width="13" style="145" customWidth="1"/>
    <col min="15118" max="15118" width="4.109375" style="145" customWidth="1"/>
    <col min="15119" max="15119" width="13" style="145" customWidth="1"/>
    <col min="15120" max="15120" width="11.21875" style="145" customWidth="1"/>
    <col min="15121" max="15121" width="8.88671875" style="145"/>
    <col min="15122" max="15122" width="1.44140625" style="145" customWidth="1"/>
    <col min="15123" max="15360" width="8.88671875" style="145"/>
    <col min="15361" max="15361" width="11.21875" style="145" customWidth="1"/>
    <col min="15362" max="15362" width="25.44140625" style="145" customWidth="1"/>
    <col min="15363" max="15363" width="18.33203125" style="145" customWidth="1"/>
    <col min="15364" max="15364" width="5.88671875" style="145" customWidth="1"/>
    <col min="15365" max="15365" width="13" style="145" customWidth="1"/>
    <col min="15366" max="15366" width="4.109375" style="145" customWidth="1"/>
    <col min="15367" max="15367" width="13" style="145" customWidth="1"/>
    <col min="15368" max="15368" width="4.109375" style="145" customWidth="1"/>
    <col min="15369" max="15369" width="13" style="145" customWidth="1"/>
    <col min="15370" max="15370" width="4.109375" style="145" customWidth="1"/>
    <col min="15371" max="15371" width="13" style="145" customWidth="1"/>
    <col min="15372" max="15372" width="4.109375" style="145" customWidth="1"/>
    <col min="15373" max="15373" width="13" style="145" customWidth="1"/>
    <col min="15374" max="15374" width="4.109375" style="145" customWidth="1"/>
    <col min="15375" max="15375" width="13" style="145" customWidth="1"/>
    <col min="15376" max="15376" width="11.21875" style="145" customWidth="1"/>
    <col min="15377" max="15377" width="8.88671875" style="145"/>
    <col min="15378" max="15378" width="1.44140625" style="145" customWidth="1"/>
    <col min="15379" max="15616" width="8.88671875" style="145"/>
    <col min="15617" max="15617" width="11.21875" style="145" customWidth="1"/>
    <col min="15618" max="15618" width="25.44140625" style="145" customWidth="1"/>
    <col min="15619" max="15619" width="18.33203125" style="145" customWidth="1"/>
    <col min="15620" max="15620" width="5.88671875" style="145" customWidth="1"/>
    <col min="15621" max="15621" width="13" style="145" customWidth="1"/>
    <col min="15622" max="15622" width="4.109375" style="145" customWidth="1"/>
    <col min="15623" max="15623" width="13" style="145" customWidth="1"/>
    <col min="15624" max="15624" width="4.109375" style="145" customWidth="1"/>
    <col min="15625" max="15625" width="13" style="145" customWidth="1"/>
    <col min="15626" max="15626" width="4.109375" style="145" customWidth="1"/>
    <col min="15627" max="15627" width="13" style="145" customWidth="1"/>
    <col min="15628" max="15628" width="4.109375" style="145" customWidth="1"/>
    <col min="15629" max="15629" width="13" style="145" customWidth="1"/>
    <col min="15630" max="15630" width="4.109375" style="145" customWidth="1"/>
    <col min="15631" max="15631" width="13" style="145" customWidth="1"/>
    <col min="15632" max="15632" width="11.21875" style="145" customWidth="1"/>
    <col min="15633" max="15633" width="8.88671875" style="145"/>
    <col min="15634" max="15634" width="1.44140625" style="145" customWidth="1"/>
    <col min="15635" max="15872" width="8.88671875" style="145"/>
    <col min="15873" max="15873" width="11.21875" style="145" customWidth="1"/>
    <col min="15874" max="15874" width="25.44140625" style="145" customWidth="1"/>
    <col min="15875" max="15875" width="18.33203125" style="145" customWidth="1"/>
    <col min="15876" max="15876" width="5.88671875" style="145" customWidth="1"/>
    <col min="15877" max="15877" width="13" style="145" customWidth="1"/>
    <col min="15878" max="15878" width="4.109375" style="145" customWidth="1"/>
    <col min="15879" max="15879" width="13" style="145" customWidth="1"/>
    <col min="15880" max="15880" width="4.109375" style="145" customWidth="1"/>
    <col min="15881" max="15881" width="13" style="145" customWidth="1"/>
    <col min="15882" max="15882" width="4.109375" style="145" customWidth="1"/>
    <col min="15883" max="15883" width="13" style="145" customWidth="1"/>
    <col min="15884" max="15884" width="4.109375" style="145" customWidth="1"/>
    <col min="15885" max="15885" width="13" style="145" customWidth="1"/>
    <col min="15886" max="15886" width="4.109375" style="145" customWidth="1"/>
    <col min="15887" max="15887" width="13" style="145" customWidth="1"/>
    <col min="15888" max="15888" width="11.21875" style="145" customWidth="1"/>
    <col min="15889" max="15889" width="8.88671875" style="145"/>
    <col min="15890" max="15890" width="1.44140625" style="145" customWidth="1"/>
    <col min="15891" max="16128" width="8.88671875" style="145"/>
    <col min="16129" max="16129" width="11.21875" style="145" customWidth="1"/>
    <col min="16130" max="16130" width="25.44140625" style="145" customWidth="1"/>
    <col min="16131" max="16131" width="18.33203125" style="145" customWidth="1"/>
    <col min="16132" max="16132" width="5.88671875" style="145" customWidth="1"/>
    <col min="16133" max="16133" width="13" style="145" customWidth="1"/>
    <col min="16134" max="16134" width="4.109375" style="145" customWidth="1"/>
    <col min="16135" max="16135" width="13" style="145" customWidth="1"/>
    <col min="16136" max="16136" width="4.109375" style="145" customWidth="1"/>
    <col min="16137" max="16137" width="13" style="145" customWidth="1"/>
    <col min="16138" max="16138" width="4.109375" style="145" customWidth="1"/>
    <col min="16139" max="16139" width="13" style="145" customWidth="1"/>
    <col min="16140" max="16140" width="4.109375" style="145" customWidth="1"/>
    <col min="16141" max="16141" width="13" style="145" customWidth="1"/>
    <col min="16142" max="16142" width="4.109375" style="145" customWidth="1"/>
    <col min="16143" max="16143" width="13" style="145" customWidth="1"/>
    <col min="16144" max="16144" width="11.21875" style="145" customWidth="1"/>
    <col min="16145" max="16145" width="8.88671875" style="145"/>
    <col min="16146" max="16146" width="1.44140625" style="145" customWidth="1"/>
    <col min="16147" max="16384" width="8.88671875" style="145"/>
  </cols>
  <sheetData>
    <row r="1" spans="1:18" ht="30" customHeight="1" x14ac:dyDescent="0.15">
      <c r="A1" s="222" t="s">
        <v>878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8" ht="30" customHeight="1" x14ac:dyDescent="0.15">
      <c r="A2" s="223" t="s">
        <v>623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8" ht="30" customHeight="1" x14ac:dyDescent="0.15">
      <c r="A3" s="227" t="s">
        <v>734</v>
      </c>
      <c r="B3" s="227" t="s">
        <v>626</v>
      </c>
      <c r="C3" s="227" t="s">
        <v>604</v>
      </c>
      <c r="D3" s="227" t="s">
        <v>605</v>
      </c>
      <c r="E3" s="227" t="s">
        <v>879</v>
      </c>
      <c r="F3" s="227"/>
      <c r="G3" s="227" t="s">
        <v>880</v>
      </c>
      <c r="H3" s="227"/>
      <c r="I3" s="227" t="s">
        <v>881</v>
      </c>
      <c r="J3" s="227"/>
      <c r="K3" s="227" t="s">
        <v>882</v>
      </c>
      <c r="L3" s="227"/>
      <c r="M3" s="227" t="s">
        <v>883</v>
      </c>
      <c r="N3" s="227"/>
      <c r="O3" s="227" t="s">
        <v>884</v>
      </c>
      <c r="P3" s="227" t="s">
        <v>611</v>
      </c>
    </row>
    <row r="4" spans="1:18" ht="30" customHeight="1" x14ac:dyDescent="0.15">
      <c r="A4" s="227"/>
      <c r="B4" s="227"/>
      <c r="C4" s="227"/>
      <c r="D4" s="227"/>
      <c r="E4" s="161" t="s">
        <v>612</v>
      </c>
      <c r="F4" s="161" t="s">
        <v>885</v>
      </c>
      <c r="G4" s="161" t="s">
        <v>612</v>
      </c>
      <c r="H4" s="161" t="s">
        <v>885</v>
      </c>
      <c r="I4" s="161" t="s">
        <v>612</v>
      </c>
      <c r="J4" s="161" t="s">
        <v>885</v>
      </c>
      <c r="K4" s="161" t="s">
        <v>612</v>
      </c>
      <c r="L4" s="161" t="s">
        <v>885</v>
      </c>
      <c r="M4" s="161" t="s">
        <v>612</v>
      </c>
      <c r="N4" s="161" t="s">
        <v>885</v>
      </c>
      <c r="O4" s="227"/>
      <c r="P4" s="227"/>
    </row>
    <row r="5" spans="1:18" ht="30" customHeight="1" x14ac:dyDescent="0.15">
      <c r="A5" s="162" t="s">
        <v>748</v>
      </c>
      <c r="B5" s="162" t="s">
        <v>749</v>
      </c>
      <c r="C5" s="162" t="s">
        <v>750</v>
      </c>
      <c r="D5" s="162" t="s">
        <v>730</v>
      </c>
      <c r="E5" s="163"/>
      <c r="F5" s="163"/>
      <c r="G5" s="163"/>
      <c r="H5" s="162"/>
      <c r="I5" s="163"/>
      <c r="J5" s="162"/>
      <c r="K5" s="163"/>
      <c r="L5" s="163"/>
      <c r="M5" s="163"/>
      <c r="N5" s="163"/>
      <c r="O5" s="163"/>
      <c r="P5" s="163"/>
      <c r="R5" s="145">
        <v>1</v>
      </c>
    </row>
    <row r="6" spans="1:18" ht="30" customHeight="1" x14ac:dyDescent="0.15">
      <c r="A6" s="162" t="s">
        <v>870</v>
      </c>
      <c r="B6" s="162" t="s">
        <v>680</v>
      </c>
      <c r="C6" s="162" t="s">
        <v>681</v>
      </c>
      <c r="D6" s="162" t="s">
        <v>169</v>
      </c>
      <c r="E6" s="163"/>
      <c r="F6" s="163"/>
      <c r="G6" s="163"/>
      <c r="H6" s="162"/>
      <c r="I6" s="163"/>
      <c r="J6" s="162"/>
      <c r="K6" s="163"/>
      <c r="L6" s="163"/>
      <c r="M6" s="163"/>
      <c r="N6" s="163"/>
      <c r="O6" s="163"/>
      <c r="P6" s="163"/>
      <c r="R6" s="145">
        <v>1</v>
      </c>
    </row>
    <row r="7" spans="1:18" ht="30" customHeight="1" x14ac:dyDescent="0.15">
      <c r="A7" s="162" t="s">
        <v>873</v>
      </c>
      <c r="B7" s="162" t="s">
        <v>683</v>
      </c>
      <c r="C7" s="162" t="s">
        <v>684</v>
      </c>
      <c r="D7" s="162" t="s">
        <v>169</v>
      </c>
      <c r="E7" s="163"/>
      <c r="F7" s="163"/>
      <c r="G7" s="163"/>
      <c r="H7" s="162"/>
      <c r="I7" s="163"/>
      <c r="J7" s="162"/>
      <c r="K7" s="163"/>
      <c r="L7" s="163"/>
      <c r="M7" s="163"/>
      <c r="N7" s="163"/>
      <c r="O7" s="163"/>
      <c r="P7" s="163"/>
      <c r="R7" s="145">
        <v>1</v>
      </c>
    </row>
    <row r="8" spans="1:18" ht="30" customHeight="1" x14ac:dyDescent="0.15">
      <c r="A8" s="162" t="s">
        <v>677</v>
      </c>
      <c r="B8" s="162" t="s">
        <v>678</v>
      </c>
      <c r="C8" s="162" t="s">
        <v>652</v>
      </c>
      <c r="D8" s="162" t="s">
        <v>169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R8" s="145">
        <v>1</v>
      </c>
    </row>
    <row r="9" spans="1:18" ht="30" customHeight="1" x14ac:dyDescent="0.15">
      <c r="A9" s="162" t="s">
        <v>876</v>
      </c>
      <c r="B9" s="162" t="s">
        <v>686</v>
      </c>
      <c r="C9" s="162" t="s">
        <v>687</v>
      </c>
      <c r="D9" s="162" t="s">
        <v>212</v>
      </c>
      <c r="E9" s="163"/>
      <c r="F9" s="163"/>
      <c r="G9" s="163"/>
      <c r="H9" s="163"/>
      <c r="I9" s="163"/>
      <c r="J9" s="162"/>
      <c r="K9" s="163"/>
      <c r="L9" s="163"/>
      <c r="M9" s="163"/>
      <c r="N9" s="163"/>
      <c r="O9" s="163"/>
      <c r="P9" s="163"/>
      <c r="R9" s="145">
        <v>1</v>
      </c>
    </row>
    <row r="10" spans="1:18" ht="30" customHeight="1" x14ac:dyDescent="0.15">
      <c r="A10" s="162" t="s">
        <v>807</v>
      </c>
      <c r="B10" s="162" t="s">
        <v>808</v>
      </c>
      <c r="C10" s="162" t="s">
        <v>809</v>
      </c>
      <c r="D10" s="162" t="s">
        <v>314</v>
      </c>
      <c r="E10" s="163"/>
      <c r="F10" s="163"/>
      <c r="G10" s="163"/>
      <c r="H10" s="162"/>
      <c r="I10" s="163"/>
      <c r="J10" s="162"/>
      <c r="K10" s="163"/>
      <c r="L10" s="163"/>
      <c r="M10" s="163"/>
      <c r="N10" s="163"/>
      <c r="O10" s="163"/>
      <c r="P10" s="163"/>
      <c r="R10" s="145">
        <v>1</v>
      </c>
    </row>
    <row r="11" spans="1:18" ht="30" customHeight="1" x14ac:dyDescent="0.15">
      <c r="A11" s="162" t="s">
        <v>825</v>
      </c>
      <c r="B11" s="162" t="s">
        <v>808</v>
      </c>
      <c r="C11" s="162" t="s">
        <v>826</v>
      </c>
      <c r="D11" s="162" t="s">
        <v>314</v>
      </c>
      <c r="E11" s="163"/>
      <c r="F11" s="163"/>
      <c r="G11" s="163"/>
      <c r="H11" s="162"/>
      <c r="I11" s="163"/>
      <c r="J11" s="162"/>
      <c r="K11" s="163"/>
      <c r="L11" s="163"/>
      <c r="M11" s="163"/>
      <c r="N11" s="163"/>
      <c r="O11" s="163"/>
      <c r="P11" s="163"/>
      <c r="R11" s="145">
        <v>1</v>
      </c>
    </row>
    <row r="12" spans="1:18" ht="30" customHeight="1" x14ac:dyDescent="0.15">
      <c r="A12" s="162" t="s">
        <v>828</v>
      </c>
      <c r="B12" s="162" t="s">
        <v>808</v>
      </c>
      <c r="C12" s="162" t="s">
        <v>829</v>
      </c>
      <c r="D12" s="162" t="s">
        <v>314</v>
      </c>
      <c r="E12" s="163"/>
      <c r="F12" s="163"/>
      <c r="G12" s="163"/>
      <c r="H12" s="162"/>
      <c r="I12" s="163"/>
      <c r="J12" s="162"/>
      <c r="K12" s="163"/>
      <c r="L12" s="163"/>
      <c r="M12" s="163"/>
      <c r="N12" s="163"/>
      <c r="O12" s="163"/>
      <c r="P12" s="163"/>
      <c r="R12" s="145">
        <v>1</v>
      </c>
    </row>
    <row r="13" spans="1:18" ht="30" customHeight="1" x14ac:dyDescent="0.15">
      <c r="A13" s="162" t="s">
        <v>831</v>
      </c>
      <c r="B13" s="162" t="s">
        <v>808</v>
      </c>
      <c r="C13" s="162" t="s">
        <v>832</v>
      </c>
      <c r="D13" s="162" t="s">
        <v>314</v>
      </c>
      <c r="E13" s="163"/>
      <c r="F13" s="163"/>
      <c r="G13" s="163"/>
      <c r="H13" s="162"/>
      <c r="I13" s="163"/>
      <c r="J13" s="162"/>
      <c r="K13" s="163"/>
      <c r="L13" s="163"/>
      <c r="M13" s="163"/>
      <c r="N13" s="163"/>
      <c r="O13" s="163"/>
      <c r="P13" s="163"/>
      <c r="R13" s="145">
        <v>1</v>
      </c>
    </row>
    <row r="14" spans="1:18" ht="30" customHeight="1" x14ac:dyDescent="0.15">
      <c r="A14" s="162" t="s">
        <v>834</v>
      </c>
      <c r="B14" s="162" t="s">
        <v>808</v>
      </c>
      <c r="C14" s="162" t="s">
        <v>835</v>
      </c>
      <c r="D14" s="162" t="s">
        <v>314</v>
      </c>
      <c r="E14" s="163"/>
      <c r="F14" s="163"/>
      <c r="G14" s="163"/>
      <c r="H14" s="162"/>
      <c r="I14" s="163"/>
      <c r="J14" s="162"/>
      <c r="K14" s="163"/>
      <c r="L14" s="163"/>
      <c r="M14" s="163"/>
      <c r="N14" s="163"/>
      <c r="O14" s="163"/>
      <c r="P14" s="163"/>
      <c r="R14" s="145">
        <v>1</v>
      </c>
    </row>
    <row r="15" spans="1:18" ht="30" customHeight="1" x14ac:dyDescent="0.15">
      <c r="A15" s="162" t="s">
        <v>855</v>
      </c>
      <c r="B15" s="162" t="s">
        <v>628</v>
      </c>
      <c r="C15" s="162" t="s">
        <v>629</v>
      </c>
      <c r="D15" s="162" t="s">
        <v>314</v>
      </c>
      <c r="E15" s="163"/>
      <c r="F15" s="163"/>
      <c r="G15" s="163"/>
      <c r="H15" s="162"/>
      <c r="I15" s="163"/>
      <c r="J15" s="162"/>
      <c r="K15" s="163"/>
      <c r="L15" s="163"/>
      <c r="M15" s="163"/>
      <c r="N15" s="163"/>
      <c r="O15" s="163"/>
      <c r="P15" s="163"/>
      <c r="R15" s="145">
        <v>1</v>
      </c>
    </row>
    <row r="16" spans="1:18" ht="30" customHeight="1" x14ac:dyDescent="0.15">
      <c r="A16" s="162" t="s">
        <v>858</v>
      </c>
      <c r="B16" s="162" t="s">
        <v>628</v>
      </c>
      <c r="C16" s="162" t="s">
        <v>631</v>
      </c>
      <c r="D16" s="162" t="s">
        <v>314</v>
      </c>
      <c r="E16" s="163"/>
      <c r="F16" s="163"/>
      <c r="G16" s="163"/>
      <c r="H16" s="162"/>
      <c r="I16" s="163"/>
      <c r="J16" s="162"/>
      <c r="K16" s="163"/>
      <c r="L16" s="163"/>
      <c r="M16" s="163"/>
      <c r="N16" s="163"/>
      <c r="O16" s="163"/>
      <c r="P16" s="163"/>
      <c r="R16" s="145">
        <v>1</v>
      </c>
    </row>
    <row r="17" spans="1:18" ht="30" customHeight="1" x14ac:dyDescent="0.15">
      <c r="A17" s="162" t="s">
        <v>791</v>
      </c>
      <c r="B17" s="162" t="s">
        <v>628</v>
      </c>
      <c r="C17" s="162" t="s">
        <v>633</v>
      </c>
      <c r="D17" s="162" t="s">
        <v>314</v>
      </c>
      <c r="E17" s="163"/>
      <c r="F17" s="163"/>
      <c r="G17" s="163"/>
      <c r="H17" s="162"/>
      <c r="I17" s="163"/>
      <c r="J17" s="162"/>
      <c r="K17" s="163"/>
      <c r="L17" s="163"/>
      <c r="M17" s="163"/>
      <c r="N17" s="163"/>
      <c r="O17" s="163"/>
      <c r="P17" s="163"/>
      <c r="R17" s="145">
        <v>1</v>
      </c>
    </row>
    <row r="18" spans="1:18" ht="30" customHeight="1" x14ac:dyDescent="0.15">
      <c r="A18" s="162" t="s">
        <v>796</v>
      </c>
      <c r="B18" s="162" t="s">
        <v>628</v>
      </c>
      <c r="C18" s="162" t="s">
        <v>635</v>
      </c>
      <c r="D18" s="162" t="s">
        <v>314</v>
      </c>
      <c r="E18" s="163"/>
      <c r="F18" s="163"/>
      <c r="G18" s="163"/>
      <c r="H18" s="162"/>
      <c r="I18" s="163"/>
      <c r="J18" s="162"/>
      <c r="K18" s="163"/>
      <c r="L18" s="163"/>
      <c r="M18" s="163"/>
      <c r="N18" s="163"/>
      <c r="O18" s="163"/>
      <c r="P18" s="163"/>
      <c r="R18" s="145">
        <v>1</v>
      </c>
    </row>
    <row r="19" spans="1:18" ht="30" customHeight="1" x14ac:dyDescent="0.15">
      <c r="A19" s="162" t="s">
        <v>798</v>
      </c>
      <c r="B19" s="162" t="s">
        <v>637</v>
      </c>
      <c r="C19" s="162" t="s">
        <v>739</v>
      </c>
      <c r="D19" s="162" t="s">
        <v>314</v>
      </c>
      <c r="E19" s="163"/>
      <c r="F19" s="163"/>
      <c r="G19" s="163"/>
      <c r="H19" s="162"/>
      <c r="I19" s="163"/>
      <c r="J19" s="162"/>
      <c r="K19" s="163"/>
      <c r="L19" s="163"/>
      <c r="M19" s="163"/>
      <c r="N19" s="163"/>
      <c r="O19" s="163"/>
      <c r="P19" s="163"/>
      <c r="R19" s="145">
        <v>1</v>
      </c>
    </row>
    <row r="20" spans="1:18" ht="30" customHeight="1" x14ac:dyDescent="0.15">
      <c r="A20" s="162" t="s">
        <v>862</v>
      </c>
      <c r="B20" s="162" t="s">
        <v>637</v>
      </c>
      <c r="C20" s="162" t="s">
        <v>638</v>
      </c>
      <c r="D20" s="162" t="s">
        <v>314</v>
      </c>
      <c r="E20" s="163"/>
      <c r="F20" s="163"/>
      <c r="G20" s="163"/>
      <c r="H20" s="162"/>
      <c r="I20" s="163"/>
      <c r="J20" s="162"/>
      <c r="K20" s="163"/>
      <c r="L20" s="163"/>
      <c r="M20" s="163"/>
      <c r="N20" s="163"/>
      <c r="O20" s="163"/>
      <c r="P20" s="163"/>
      <c r="R20" s="145">
        <v>1</v>
      </c>
    </row>
    <row r="21" spans="1:18" ht="30" customHeight="1" x14ac:dyDescent="0.15">
      <c r="A21" s="162" t="s">
        <v>671</v>
      </c>
      <c r="B21" s="162" t="s">
        <v>672</v>
      </c>
      <c r="C21" s="162" t="s">
        <v>638</v>
      </c>
      <c r="D21" s="162" t="s">
        <v>169</v>
      </c>
      <c r="E21" s="163"/>
      <c r="F21" s="163"/>
      <c r="G21" s="163"/>
      <c r="H21" s="162"/>
      <c r="I21" s="163"/>
      <c r="J21" s="162"/>
      <c r="K21" s="163"/>
      <c r="L21" s="163"/>
      <c r="M21" s="163"/>
      <c r="N21" s="163"/>
      <c r="O21" s="163"/>
      <c r="P21" s="163"/>
      <c r="R21" s="145">
        <v>1</v>
      </c>
    </row>
    <row r="22" spans="1:18" ht="30" customHeight="1" x14ac:dyDescent="0.15">
      <c r="A22" s="162" t="s">
        <v>673</v>
      </c>
      <c r="B22" s="162" t="s">
        <v>674</v>
      </c>
      <c r="C22" s="162" t="s">
        <v>638</v>
      </c>
      <c r="D22" s="162" t="s">
        <v>169</v>
      </c>
      <c r="E22" s="163"/>
      <c r="F22" s="163"/>
      <c r="G22" s="163"/>
      <c r="H22" s="162"/>
      <c r="I22" s="163"/>
      <c r="J22" s="162"/>
      <c r="K22" s="163"/>
      <c r="L22" s="163"/>
      <c r="M22" s="163"/>
      <c r="N22" s="163"/>
      <c r="O22" s="163"/>
      <c r="P22" s="163"/>
      <c r="R22" s="145">
        <v>1</v>
      </c>
    </row>
    <row r="23" spans="1:18" ht="30" customHeight="1" x14ac:dyDescent="0.15">
      <c r="A23" s="162" t="s">
        <v>792</v>
      </c>
      <c r="B23" s="162" t="s">
        <v>793</v>
      </c>
      <c r="C23" s="162" t="s">
        <v>794</v>
      </c>
      <c r="D23" s="162" t="s">
        <v>730</v>
      </c>
      <c r="E23" s="163"/>
      <c r="F23" s="163"/>
      <c r="G23" s="163"/>
      <c r="H23" s="162"/>
      <c r="I23" s="163"/>
      <c r="J23" s="162"/>
      <c r="K23" s="163"/>
      <c r="L23" s="163"/>
      <c r="M23" s="163"/>
      <c r="N23" s="163"/>
      <c r="O23" s="163"/>
      <c r="P23" s="163"/>
      <c r="R23" s="145">
        <v>1</v>
      </c>
    </row>
    <row r="24" spans="1:18" ht="30" customHeight="1" x14ac:dyDescent="0.15">
      <c r="A24" s="162" t="s">
        <v>650</v>
      </c>
      <c r="B24" s="162" t="s">
        <v>651</v>
      </c>
      <c r="C24" s="162" t="s">
        <v>629</v>
      </c>
      <c r="D24" s="162" t="s">
        <v>169</v>
      </c>
      <c r="E24" s="163"/>
      <c r="F24" s="163"/>
      <c r="G24" s="163"/>
      <c r="H24" s="162"/>
      <c r="I24" s="163"/>
      <c r="J24" s="162"/>
      <c r="K24" s="163"/>
      <c r="L24" s="163"/>
      <c r="M24" s="163"/>
      <c r="N24" s="163"/>
      <c r="O24" s="163"/>
      <c r="P24" s="163"/>
      <c r="R24" s="145">
        <v>1</v>
      </c>
    </row>
    <row r="25" spans="1:18" ht="30" customHeight="1" x14ac:dyDescent="0.15">
      <c r="A25" s="162" t="s">
        <v>653</v>
      </c>
      <c r="B25" s="162" t="s">
        <v>651</v>
      </c>
      <c r="C25" s="162" t="s">
        <v>631</v>
      </c>
      <c r="D25" s="162" t="s">
        <v>169</v>
      </c>
      <c r="E25" s="163"/>
      <c r="F25" s="163"/>
      <c r="G25" s="163"/>
      <c r="H25" s="162"/>
      <c r="I25" s="163"/>
      <c r="J25" s="162"/>
      <c r="K25" s="163"/>
      <c r="L25" s="163"/>
      <c r="M25" s="163"/>
      <c r="N25" s="163"/>
      <c r="O25" s="163"/>
      <c r="P25" s="163"/>
      <c r="R25" s="145">
        <v>1</v>
      </c>
    </row>
    <row r="26" spans="1:18" ht="30" customHeight="1" x14ac:dyDescent="0.15">
      <c r="A26" s="162" t="s">
        <v>654</v>
      </c>
      <c r="B26" s="162" t="s">
        <v>651</v>
      </c>
      <c r="C26" s="162" t="s">
        <v>633</v>
      </c>
      <c r="D26" s="162" t="s">
        <v>169</v>
      </c>
      <c r="E26" s="163"/>
      <c r="F26" s="163"/>
      <c r="G26" s="163"/>
      <c r="H26" s="162"/>
      <c r="I26" s="163"/>
      <c r="J26" s="162"/>
      <c r="K26" s="163"/>
      <c r="L26" s="163"/>
      <c r="M26" s="163"/>
      <c r="N26" s="163"/>
      <c r="O26" s="163"/>
      <c r="P26" s="163"/>
      <c r="R26" s="145">
        <v>1</v>
      </c>
    </row>
    <row r="27" spans="1:18" ht="30" customHeight="1" x14ac:dyDescent="0.15">
      <c r="A27" s="162" t="s">
        <v>655</v>
      </c>
      <c r="B27" s="162" t="s">
        <v>651</v>
      </c>
      <c r="C27" s="162" t="s">
        <v>635</v>
      </c>
      <c r="D27" s="162" t="s">
        <v>169</v>
      </c>
      <c r="E27" s="163"/>
      <c r="F27" s="163"/>
      <c r="G27" s="163"/>
      <c r="H27" s="162"/>
      <c r="I27" s="163"/>
      <c r="J27" s="162"/>
      <c r="K27" s="163"/>
      <c r="L27" s="163"/>
      <c r="M27" s="163"/>
      <c r="N27" s="163"/>
      <c r="O27" s="163"/>
      <c r="P27" s="163"/>
      <c r="R27" s="145">
        <v>1</v>
      </c>
    </row>
    <row r="28" spans="1:18" ht="30" customHeight="1" x14ac:dyDescent="0.15">
      <c r="A28" s="162" t="s">
        <v>656</v>
      </c>
      <c r="B28" s="162" t="s">
        <v>657</v>
      </c>
      <c r="C28" s="162" t="s">
        <v>629</v>
      </c>
      <c r="D28" s="162" t="s">
        <v>169</v>
      </c>
      <c r="E28" s="163"/>
      <c r="F28" s="163"/>
      <c r="G28" s="163"/>
      <c r="H28" s="162"/>
      <c r="I28" s="163"/>
      <c r="J28" s="162"/>
      <c r="K28" s="163"/>
      <c r="L28" s="163"/>
      <c r="M28" s="163"/>
      <c r="N28" s="163"/>
      <c r="O28" s="163"/>
      <c r="P28" s="163"/>
      <c r="R28" s="145">
        <v>1</v>
      </c>
    </row>
    <row r="29" spans="1:18" ht="30" customHeight="1" x14ac:dyDescent="0.15">
      <c r="A29" s="162" t="s">
        <v>658</v>
      </c>
      <c r="B29" s="162" t="s">
        <v>657</v>
      </c>
      <c r="C29" s="162" t="s">
        <v>631</v>
      </c>
      <c r="D29" s="162" t="s">
        <v>169</v>
      </c>
      <c r="E29" s="163"/>
      <c r="F29" s="163"/>
      <c r="G29" s="163"/>
      <c r="H29" s="162"/>
      <c r="I29" s="163"/>
      <c r="J29" s="162"/>
      <c r="K29" s="163"/>
      <c r="L29" s="163"/>
      <c r="M29" s="163"/>
      <c r="N29" s="163"/>
      <c r="O29" s="163"/>
      <c r="P29" s="163"/>
      <c r="R29" s="145">
        <v>1</v>
      </c>
    </row>
    <row r="30" spans="1:18" ht="30" customHeight="1" x14ac:dyDescent="0.15">
      <c r="A30" s="162" t="s">
        <v>659</v>
      </c>
      <c r="B30" s="162" t="s">
        <v>657</v>
      </c>
      <c r="C30" s="162" t="s">
        <v>633</v>
      </c>
      <c r="D30" s="162" t="s">
        <v>169</v>
      </c>
      <c r="E30" s="163"/>
      <c r="F30" s="163"/>
      <c r="G30" s="163"/>
      <c r="H30" s="162"/>
      <c r="I30" s="163"/>
      <c r="J30" s="162"/>
      <c r="K30" s="163"/>
      <c r="L30" s="163"/>
      <c r="M30" s="163"/>
      <c r="N30" s="163"/>
      <c r="O30" s="163"/>
      <c r="P30" s="163"/>
      <c r="R30" s="145">
        <v>1</v>
      </c>
    </row>
    <row r="31" spans="1:18" ht="30" customHeight="1" x14ac:dyDescent="0.15">
      <c r="A31" s="162" t="s">
        <v>660</v>
      </c>
      <c r="B31" s="162" t="s">
        <v>657</v>
      </c>
      <c r="C31" s="162" t="s">
        <v>635</v>
      </c>
      <c r="D31" s="162" t="s">
        <v>169</v>
      </c>
      <c r="E31" s="163"/>
      <c r="F31" s="163"/>
      <c r="G31" s="163"/>
      <c r="H31" s="162"/>
      <c r="I31" s="163"/>
      <c r="J31" s="162"/>
      <c r="K31" s="163"/>
      <c r="L31" s="163"/>
      <c r="M31" s="163"/>
      <c r="N31" s="163"/>
      <c r="O31" s="163"/>
      <c r="P31" s="163"/>
      <c r="R31" s="145">
        <v>1</v>
      </c>
    </row>
    <row r="32" spans="1:18" ht="30" customHeight="1" x14ac:dyDescent="0.15">
      <c r="A32" s="162" t="s">
        <v>661</v>
      </c>
      <c r="B32" s="162" t="s">
        <v>662</v>
      </c>
      <c r="C32" s="162" t="s">
        <v>629</v>
      </c>
      <c r="D32" s="162" t="s">
        <v>169</v>
      </c>
      <c r="E32" s="163"/>
      <c r="F32" s="163"/>
      <c r="G32" s="163"/>
      <c r="H32" s="162"/>
      <c r="I32" s="163"/>
      <c r="J32" s="162"/>
      <c r="K32" s="163"/>
      <c r="L32" s="163"/>
      <c r="M32" s="163"/>
      <c r="N32" s="163"/>
      <c r="O32" s="163"/>
      <c r="P32" s="163"/>
      <c r="R32" s="145">
        <v>1</v>
      </c>
    </row>
    <row r="33" spans="1:18" ht="30" customHeight="1" x14ac:dyDescent="0.15">
      <c r="A33" s="162" t="s">
        <v>663</v>
      </c>
      <c r="B33" s="162" t="s">
        <v>662</v>
      </c>
      <c r="C33" s="162" t="s">
        <v>631</v>
      </c>
      <c r="D33" s="162" t="s">
        <v>169</v>
      </c>
      <c r="E33" s="163"/>
      <c r="F33" s="163"/>
      <c r="G33" s="163"/>
      <c r="H33" s="162"/>
      <c r="I33" s="163"/>
      <c r="J33" s="162"/>
      <c r="K33" s="163"/>
      <c r="L33" s="163"/>
      <c r="M33" s="163"/>
      <c r="N33" s="163"/>
      <c r="O33" s="163"/>
      <c r="P33" s="163"/>
      <c r="R33" s="145">
        <v>1</v>
      </c>
    </row>
    <row r="34" spans="1:18" ht="30" customHeight="1" x14ac:dyDescent="0.15">
      <c r="A34" s="162" t="s">
        <v>664</v>
      </c>
      <c r="B34" s="162" t="s">
        <v>662</v>
      </c>
      <c r="C34" s="162" t="s">
        <v>633</v>
      </c>
      <c r="D34" s="162" t="s">
        <v>169</v>
      </c>
      <c r="E34" s="163"/>
      <c r="F34" s="163"/>
      <c r="G34" s="163"/>
      <c r="H34" s="162"/>
      <c r="I34" s="163"/>
      <c r="J34" s="162"/>
      <c r="K34" s="163"/>
      <c r="L34" s="163"/>
      <c r="M34" s="163"/>
      <c r="N34" s="163"/>
      <c r="O34" s="163"/>
      <c r="P34" s="163"/>
      <c r="R34" s="145">
        <v>1</v>
      </c>
    </row>
    <row r="35" spans="1:18" ht="30" customHeight="1" x14ac:dyDescent="0.15">
      <c r="A35" s="162" t="s">
        <v>665</v>
      </c>
      <c r="B35" s="162" t="s">
        <v>662</v>
      </c>
      <c r="C35" s="162" t="s">
        <v>635</v>
      </c>
      <c r="D35" s="162" t="s">
        <v>169</v>
      </c>
      <c r="E35" s="163"/>
      <c r="F35" s="163"/>
      <c r="G35" s="163"/>
      <c r="H35" s="162"/>
      <c r="I35" s="163"/>
      <c r="J35" s="162"/>
      <c r="K35" s="163"/>
      <c r="L35" s="163"/>
      <c r="M35" s="163"/>
      <c r="N35" s="163"/>
      <c r="O35" s="163"/>
      <c r="P35" s="163"/>
      <c r="R35" s="145">
        <v>1</v>
      </c>
    </row>
    <row r="36" spans="1:18" ht="30" customHeight="1" x14ac:dyDescent="0.15">
      <c r="A36" s="162" t="s">
        <v>666</v>
      </c>
      <c r="B36" s="162" t="s">
        <v>667</v>
      </c>
      <c r="C36" s="162" t="s">
        <v>633</v>
      </c>
      <c r="D36" s="162" t="s">
        <v>169</v>
      </c>
      <c r="E36" s="163"/>
      <c r="F36" s="163"/>
      <c r="G36" s="163"/>
      <c r="H36" s="162"/>
      <c r="I36" s="163"/>
      <c r="J36" s="162"/>
      <c r="K36" s="163"/>
      <c r="L36" s="163"/>
      <c r="M36" s="163"/>
      <c r="N36" s="163"/>
      <c r="O36" s="163"/>
      <c r="P36" s="163"/>
      <c r="R36" s="145">
        <v>1</v>
      </c>
    </row>
    <row r="37" spans="1:18" ht="30" customHeight="1" x14ac:dyDescent="0.15">
      <c r="A37" s="162" t="s">
        <v>668</v>
      </c>
      <c r="B37" s="162" t="s">
        <v>667</v>
      </c>
      <c r="C37" s="162" t="s">
        <v>635</v>
      </c>
      <c r="D37" s="162" t="s">
        <v>169</v>
      </c>
      <c r="E37" s="163"/>
      <c r="F37" s="163"/>
      <c r="G37" s="163"/>
      <c r="H37" s="162"/>
      <c r="I37" s="163"/>
      <c r="J37" s="162"/>
      <c r="K37" s="163"/>
      <c r="L37" s="163"/>
      <c r="M37" s="163"/>
      <c r="N37" s="163"/>
      <c r="O37" s="163"/>
      <c r="P37" s="163"/>
      <c r="R37" s="145">
        <v>1</v>
      </c>
    </row>
    <row r="38" spans="1:18" ht="30" customHeight="1" x14ac:dyDescent="0.15">
      <c r="A38" s="162" t="s">
        <v>669</v>
      </c>
      <c r="B38" s="162" t="s">
        <v>670</v>
      </c>
      <c r="C38" s="162" t="s">
        <v>629</v>
      </c>
      <c r="D38" s="162" t="s">
        <v>169</v>
      </c>
      <c r="E38" s="163"/>
      <c r="F38" s="163"/>
      <c r="G38" s="163"/>
      <c r="H38" s="162"/>
      <c r="I38" s="163"/>
      <c r="J38" s="162"/>
      <c r="K38" s="163"/>
      <c r="L38" s="163"/>
      <c r="M38" s="163"/>
      <c r="N38" s="163"/>
      <c r="O38" s="163"/>
      <c r="P38" s="163"/>
      <c r="R38" s="145">
        <v>1</v>
      </c>
    </row>
    <row r="39" spans="1:18" ht="30" customHeight="1" x14ac:dyDescent="0.15">
      <c r="A39" s="162" t="s">
        <v>774</v>
      </c>
      <c r="B39" s="162" t="s">
        <v>775</v>
      </c>
      <c r="C39" s="162" t="s">
        <v>776</v>
      </c>
      <c r="D39" s="162" t="s">
        <v>169</v>
      </c>
      <c r="E39" s="163"/>
      <c r="F39" s="163"/>
      <c r="G39" s="163"/>
      <c r="H39" s="162"/>
      <c r="I39" s="163"/>
      <c r="J39" s="162"/>
      <c r="K39" s="163"/>
      <c r="L39" s="163"/>
      <c r="M39" s="163"/>
      <c r="N39" s="163"/>
      <c r="O39" s="163"/>
      <c r="P39" s="163"/>
      <c r="R39" s="145">
        <v>1</v>
      </c>
    </row>
    <row r="40" spans="1:18" ht="30" customHeight="1" x14ac:dyDescent="0.15">
      <c r="A40" s="162" t="s">
        <v>786</v>
      </c>
      <c r="B40" s="162" t="s">
        <v>775</v>
      </c>
      <c r="C40" s="162" t="s">
        <v>787</v>
      </c>
      <c r="D40" s="162" t="s">
        <v>169</v>
      </c>
      <c r="E40" s="163"/>
      <c r="F40" s="163"/>
      <c r="G40" s="163"/>
      <c r="H40" s="162"/>
      <c r="I40" s="163"/>
      <c r="J40" s="162"/>
      <c r="K40" s="163"/>
      <c r="L40" s="163"/>
      <c r="M40" s="163"/>
      <c r="N40" s="163"/>
      <c r="O40" s="163"/>
      <c r="P40" s="163"/>
      <c r="R40" s="145">
        <v>1</v>
      </c>
    </row>
    <row r="41" spans="1:18" ht="30" customHeight="1" x14ac:dyDescent="0.15">
      <c r="A41" s="162" t="s">
        <v>388</v>
      </c>
      <c r="B41" s="162" t="s">
        <v>181</v>
      </c>
      <c r="C41" s="162" t="s">
        <v>777</v>
      </c>
      <c r="D41" s="162" t="s">
        <v>169</v>
      </c>
      <c r="E41" s="163"/>
      <c r="F41" s="163"/>
      <c r="G41" s="163"/>
      <c r="H41" s="162"/>
      <c r="I41" s="163"/>
      <c r="J41" s="163"/>
      <c r="K41" s="163"/>
      <c r="L41" s="163"/>
      <c r="M41" s="163"/>
      <c r="N41" s="163"/>
      <c r="O41" s="163"/>
      <c r="P41" s="163"/>
      <c r="R41" s="145">
        <v>1</v>
      </c>
    </row>
    <row r="42" spans="1:18" ht="30" customHeight="1" x14ac:dyDescent="0.15">
      <c r="A42" s="162" t="s">
        <v>788</v>
      </c>
      <c r="B42" s="162" t="s">
        <v>181</v>
      </c>
      <c r="C42" s="162" t="s">
        <v>789</v>
      </c>
      <c r="D42" s="162" t="s">
        <v>169</v>
      </c>
      <c r="E42" s="163"/>
      <c r="F42" s="163"/>
      <c r="G42" s="163"/>
      <c r="H42" s="162"/>
      <c r="I42" s="163"/>
      <c r="J42" s="162"/>
      <c r="K42" s="163"/>
      <c r="L42" s="163"/>
      <c r="M42" s="163"/>
      <c r="N42" s="163"/>
      <c r="O42" s="163"/>
      <c r="P42" s="163"/>
      <c r="R42" s="145">
        <v>1</v>
      </c>
    </row>
    <row r="43" spans="1:18" ht="30" customHeight="1" x14ac:dyDescent="0.15">
      <c r="A43" s="162" t="s">
        <v>816</v>
      </c>
      <c r="B43" s="162" t="s">
        <v>817</v>
      </c>
      <c r="C43" s="162" t="s">
        <v>818</v>
      </c>
      <c r="D43" s="162" t="s">
        <v>701</v>
      </c>
      <c r="E43" s="163"/>
      <c r="F43" s="163"/>
      <c r="G43" s="163"/>
      <c r="H43" s="163"/>
      <c r="I43" s="163"/>
      <c r="J43" s="162"/>
      <c r="K43" s="163"/>
      <c r="L43" s="163"/>
      <c r="M43" s="163"/>
      <c r="N43" s="163"/>
      <c r="O43" s="163"/>
      <c r="P43" s="163"/>
      <c r="R43" s="145">
        <v>1</v>
      </c>
    </row>
    <row r="44" spans="1:18" ht="30" customHeight="1" x14ac:dyDescent="0.15">
      <c r="A44" s="162" t="s">
        <v>819</v>
      </c>
      <c r="B44" s="162" t="s">
        <v>820</v>
      </c>
      <c r="C44" s="162" t="s">
        <v>821</v>
      </c>
      <c r="D44" s="162" t="s">
        <v>314</v>
      </c>
      <c r="E44" s="163"/>
      <c r="F44" s="163"/>
      <c r="G44" s="163"/>
      <c r="H44" s="163"/>
      <c r="I44" s="163"/>
      <c r="J44" s="162"/>
      <c r="K44" s="163"/>
      <c r="L44" s="163"/>
      <c r="M44" s="163"/>
      <c r="N44" s="163"/>
      <c r="O44" s="163"/>
      <c r="P44" s="163"/>
      <c r="R44" s="145">
        <v>1</v>
      </c>
    </row>
    <row r="45" spans="1:18" ht="30" customHeight="1" x14ac:dyDescent="0.15">
      <c r="A45" s="162" t="s">
        <v>813</v>
      </c>
      <c r="B45" s="162" t="s">
        <v>814</v>
      </c>
      <c r="C45" s="162" t="s">
        <v>815</v>
      </c>
      <c r="D45" s="162" t="s">
        <v>730</v>
      </c>
      <c r="E45" s="163"/>
      <c r="F45" s="163"/>
      <c r="G45" s="163"/>
      <c r="H45" s="162"/>
      <c r="I45" s="163"/>
      <c r="J45" s="162"/>
      <c r="K45" s="163"/>
      <c r="L45" s="163"/>
      <c r="M45" s="163"/>
      <c r="N45" s="163"/>
      <c r="O45" s="163"/>
      <c r="P45" s="163"/>
      <c r="R45" s="145">
        <v>1</v>
      </c>
    </row>
    <row r="46" spans="1:18" ht="30" customHeight="1" x14ac:dyDescent="0.15">
      <c r="A46" s="162" t="s">
        <v>772</v>
      </c>
      <c r="B46" s="162" t="s">
        <v>773</v>
      </c>
      <c r="C46" s="162" t="s">
        <v>629</v>
      </c>
      <c r="D46" s="162" t="s">
        <v>169</v>
      </c>
      <c r="E46" s="163"/>
      <c r="F46" s="163"/>
      <c r="G46" s="163"/>
      <c r="H46" s="162"/>
      <c r="I46" s="163"/>
      <c r="J46" s="162"/>
      <c r="K46" s="163"/>
      <c r="L46" s="163"/>
      <c r="M46" s="163"/>
      <c r="N46" s="163"/>
      <c r="O46" s="163"/>
      <c r="P46" s="163"/>
      <c r="R46" s="145">
        <v>1</v>
      </c>
    </row>
    <row r="47" spans="1:18" ht="30" customHeight="1" x14ac:dyDescent="0.15">
      <c r="A47" s="162" t="s">
        <v>779</v>
      </c>
      <c r="B47" s="162" t="s">
        <v>773</v>
      </c>
      <c r="C47" s="162" t="s">
        <v>631</v>
      </c>
      <c r="D47" s="162" t="s">
        <v>169</v>
      </c>
      <c r="E47" s="163"/>
      <c r="F47" s="163"/>
      <c r="G47" s="163"/>
      <c r="H47" s="162"/>
      <c r="I47" s="163"/>
      <c r="J47" s="162"/>
      <c r="K47" s="163"/>
      <c r="L47" s="163"/>
      <c r="M47" s="163"/>
      <c r="N47" s="163"/>
      <c r="O47" s="163"/>
      <c r="P47" s="163"/>
      <c r="R47" s="145">
        <v>1</v>
      </c>
    </row>
    <row r="48" spans="1:18" ht="30" customHeight="1" x14ac:dyDescent="0.15">
      <c r="A48" s="162" t="s">
        <v>781</v>
      </c>
      <c r="B48" s="162" t="s">
        <v>773</v>
      </c>
      <c r="C48" s="162" t="s">
        <v>633</v>
      </c>
      <c r="D48" s="162" t="s">
        <v>169</v>
      </c>
      <c r="E48" s="163"/>
      <c r="F48" s="163"/>
      <c r="G48" s="163"/>
      <c r="H48" s="162"/>
      <c r="I48" s="163"/>
      <c r="J48" s="162"/>
      <c r="K48" s="163"/>
      <c r="L48" s="163"/>
      <c r="M48" s="163"/>
      <c r="N48" s="163"/>
      <c r="O48" s="163"/>
      <c r="P48" s="163"/>
      <c r="R48" s="145">
        <v>1</v>
      </c>
    </row>
    <row r="49" spans="1:18" ht="30" customHeight="1" x14ac:dyDescent="0.15">
      <c r="A49" s="162" t="s">
        <v>783</v>
      </c>
      <c r="B49" s="162" t="s">
        <v>773</v>
      </c>
      <c r="C49" s="162" t="s">
        <v>635</v>
      </c>
      <c r="D49" s="162" t="s">
        <v>169</v>
      </c>
      <c r="E49" s="163"/>
      <c r="F49" s="163"/>
      <c r="G49" s="163"/>
      <c r="H49" s="162"/>
      <c r="I49" s="163"/>
      <c r="J49" s="162"/>
      <c r="K49" s="163"/>
      <c r="L49" s="163"/>
      <c r="M49" s="163"/>
      <c r="N49" s="163"/>
      <c r="O49" s="163"/>
      <c r="P49" s="163"/>
      <c r="R49" s="145">
        <v>1</v>
      </c>
    </row>
    <row r="50" spans="1:18" ht="30" customHeight="1" x14ac:dyDescent="0.15">
      <c r="A50" s="162" t="s">
        <v>785</v>
      </c>
      <c r="B50" s="162" t="s">
        <v>773</v>
      </c>
      <c r="C50" s="162" t="s">
        <v>638</v>
      </c>
      <c r="D50" s="162" t="s">
        <v>169</v>
      </c>
      <c r="E50" s="163"/>
      <c r="F50" s="163"/>
      <c r="G50" s="163"/>
      <c r="H50" s="162"/>
      <c r="I50" s="163"/>
      <c r="J50" s="162"/>
      <c r="K50" s="163"/>
      <c r="L50" s="163"/>
      <c r="M50" s="163"/>
      <c r="N50" s="163"/>
      <c r="O50" s="163"/>
      <c r="P50" s="163"/>
      <c r="R50" s="145">
        <v>1</v>
      </c>
    </row>
    <row r="51" spans="1:18" ht="30" customHeight="1" x14ac:dyDescent="0.15">
      <c r="A51" s="162" t="s">
        <v>751</v>
      </c>
      <c r="B51" s="162" t="s">
        <v>752</v>
      </c>
      <c r="C51" s="162" t="s">
        <v>753</v>
      </c>
      <c r="D51" s="162" t="s">
        <v>754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R51" s="145">
        <v>3</v>
      </c>
    </row>
    <row r="52" spans="1:18" ht="30" customHeight="1" x14ac:dyDescent="0.15">
      <c r="A52" s="162" t="s">
        <v>851</v>
      </c>
      <c r="B52" s="162" t="s">
        <v>756</v>
      </c>
      <c r="C52" s="162" t="s">
        <v>852</v>
      </c>
      <c r="D52" s="162" t="s">
        <v>237</v>
      </c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R52" s="145">
        <v>2</v>
      </c>
    </row>
    <row r="53" spans="1:18" ht="30" customHeight="1" x14ac:dyDescent="0.15">
      <c r="A53" s="162" t="s">
        <v>800</v>
      </c>
      <c r="B53" s="162" t="s">
        <v>756</v>
      </c>
      <c r="C53" s="162" t="s">
        <v>801</v>
      </c>
      <c r="D53" s="162" t="s">
        <v>237</v>
      </c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R53" s="145">
        <v>2</v>
      </c>
    </row>
    <row r="54" spans="1:18" ht="30" customHeight="1" x14ac:dyDescent="0.15">
      <c r="A54" s="162" t="s">
        <v>822</v>
      </c>
      <c r="B54" s="162" t="s">
        <v>756</v>
      </c>
      <c r="C54" s="162" t="s">
        <v>823</v>
      </c>
      <c r="D54" s="162" t="s">
        <v>237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R54" s="145">
        <v>2</v>
      </c>
    </row>
    <row r="55" spans="1:18" ht="30" customHeight="1" x14ac:dyDescent="0.15">
      <c r="A55" s="162" t="s">
        <v>802</v>
      </c>
      <c r="B55" s="162" t="s">
        <v>756</v>
      </c>
      <c r="C55" s="162" t="s">
        <v>803</v>
      </c>
      <c r="D55" s="162" t="s">
        <v>237</v>
      </c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R55" s="145">
        <v>2</v>
      </c>
    </row>
    <row r="56" spans="1:18" ht="30" customHeight="1" x14ac:dyDescent="0.15">
      <c r="A56" s="162" t="s">
        <v>755</v>
      </c>
      <c r="B56" s="162" t="s">
        <v>756</v>
      </c>
      <c r="C56" s="162" t="s">
        <v>757</v>
      </c>
      <c r="D56" s="162" t="s">
        <v>237</v>
      </c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R56" s="145">
        <v>2</v>
      </c>
    </row>
    <row r="57" spans="1:18" ht="30" customHeight="1" x14ac:dyDescent="0.15">
      <c r="A57" s="162" t="s">
        <v>762</v>
      </c>
      <c r="B57" s="162" t="s">
        <v>763</v>
      </c>
      <c r="C57" s="162" t="s">
        <v>764</v>
      </c>
      <c r="D57" s="162" t="s">
        <v>765</v>
      </c>
      <c r="E57" s="163"/>
      <c r="F57" s="163"/>
      <c r="G57" s="163"/>
      <c r="H57" s="162"/>
      <c r="I57" s="163"/>
      <c r="J57" s="162"/>
      <c r="K57" s="163"/>
      <c r="L57" s="163"/>
      <c r="M57" s="163"/>
      <c r="N57" s="163"/>
      <c r="O57" s="163"/>
      <c r="P57" s="163"/>
      <c r="R57" s="145">
        <v>1</v>
      </c>
    </row>
    <row r="58" spans="1:18" ht="30" customHeight="1" x14ac:dyDescent="0.15">
      <c r="A58" s="162" t="s">
        <v>766</v>
      </c>
      <c r="B58" s="162" t="s">
        <v>767</v>
      </c>
      <c r="C58" s="162" t="s">
        <v>768</v>
      </c>
      <c r="D58" s="162" t="s">
        <v>730</v>
      </c>
      <c r="E58" s="163"/>
      <c r="F58" s="163"/>
      <c r="G58" s="163"/>
      <c r="H58" s="162"/>
      <c r="I58" s="163"/>
      <c r="J58" s="162"/>
      <c r="K58" s="163"/>
      <c r="L58" s="163"/>
      <c r="M58" s="163"/>
      <c r="N58" s="163"/>
      <c r="O58" s="163"/>
      <c r="P58" s="163"/>
      <c r="R58" s="145">
        <v>1</v>
      </c>
    </row>
    <row r="59" spans="1:18" ht="30" customHeight="1" x14ac:dyDescent="0.15">
      <c r="A59" s="162" t="s">
        <v>845</v>
      </c>
      <c r="B59" s="162" t="s">
        <v>846</v>
      </c>
      <c r="C59" s="162" t="s">
        <v>847</v>
      </c>
      <c r="D59" s="162" t="s">
        <v>765</v>
      </c>
      <c r="E59" s="163"/>
      <c r="F59" s="163"/>
      <c r="G59" s="163"/>
      <c r="H59" s="162"/>
      <c r="I59" s="163"/>
      <c r="J59" s="162"/>
      <c r="K59" s="163"/>
      <c r="L59" s="163"/>
      <c r="M59" s="163"/>
      <c r="N59" s="163"/>
      <c r="O59" s="163"/>
      <c r="P59" s="163"/>
      <c r="R59" s="145">
        <v>1</v>
      </c>
    </row>
    <row r="60" spans="1:18" ht="30" customHeight="1" x14ac:dyDescent="0.15">
      <c r="A60" s="162" t="s">
        <v>842</v>
      </c>
      <c r="B60" s="162" t="s">
        <v>843</v>
      </c>
      <c r="C60" s="162" t="s">
        <v>844</v>
      </c>
      <c r="D60" s="162" t="s">
        <v>765</v>
      </c>
      <c r="E60" s="163"/>
      <c r="F60" s="163"/>
      <c r="G60" s="163"/>
      <c r="H60" s="162"/>
      <c r="I60" s="163"/>
      <c r="J60" s="162"/>
      <c r="K60" s="163"/>
      <c r="L60" s="163"/>
      <c r="M60" s="163"/>
      <c r="N60" s="163"/>
      <c r="O60" s="163"/>
      <c r="P60" s="163"/>
      <c r="R60" s="145">
        <v>1</v>
      </c>
    </row>
    <row r="61" spans="1:18" ht="30" customHeight="1" x14ac:dyDescent="0.15">
      <c r="A61" s="162" t="s">
        <v>727</v>
      </c>
      <c r="B61" s="162" t="s">
        <v>728</v>
      </c>
      <c r="C61" s="162" t="s">
        <v>729</v>
      </c>
      <c r="D61" s="162" t="s">
        <v>730</v>
      </c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R61" s="145">
        <v>1</v>
      </c>
    </row>
    <row r="62" spans="1:18" ht="30" customHeight="1" x14ac:dyDescent="0.15">
      <c r="A62" s="162" t="s">
        <v>702</v>
      </c>
      <c r="B62" s="162" t="s">
        <v>703</v>
      </c>
      <c r="C62" s="162" t="s">
        <v>704</v>
      </c>
      <c r="D62" s="162" t="s">
        <v>302</v>
      </c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R62" s="145">
        <v>1</v>
      </c>
    </row>
    <row r="63" spans="1:18" ht="30" customHeight="1" x14ac:dyDescent="0.15">
      <c r="A63" s="162" t="s">
        <v>705</v>
      </c>
      <c r="B63" s="162" t="s">
        <v>703</v>
      </c>
      <c r="C63" s="162" t="s">
        <v>706</v>
      </c>
      <c r="D63" s="162" t="s">
        <v>302</v>
      </c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R63" s="145">
        <v>1</v>
      </c>
    </row>
    <row r="64" spans="1:18" ht="30" customHeight="1" x14ac:dyDescent="0.15">
      <c r="A64" s="162" t="s">
        <v>707</v>
      </c>
      <c r="B64" s="162" t="s">
        <v>703</v>
      </c>
      <c r="C64" s="162" t="s">
        <v>708</v>
      </c>
      <c r="D64" s="162" t="s">
        <v>302</v>
      </c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R64" s="145">
        <v>1</v>
      </c>
    </row>
    <row r="65" spans="1:16" ht="30" customHeight="1" x14ac:dyDescent="0.15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</row>
    <row r="66" spans="1:16" ht="30" customHeight="1" x14ac:dyDescent="0.1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</row>
    <row r="67" spans="1:16" ht="30" customHeight="1" x14ac:dyDescent="0.1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</row>
    <row r="68" spans="1:16" ht="30" customHeight="1" x14ac:dyDescent="0.1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</row>
    <row r="69" spans="1:16" ht="30" customHeight="1" x14ac:dyDescent="0.1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</row>
    <row r="70" spans="1:16" ht="30" customHeight="1" x14ac:dyDescent="0.1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</row>
    <row r="71" spans="1:16" ht="30" customHeight="1" x14ac:dyDescent="0.1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</row>
    <row r="72" spans="1:16" ht="30" customHeight="1" x14ac:dyDescent="0.1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</row>
    <row r="73" spans="1:16" ht="30" customHeight="1" x14ac:dyDescent="0.1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</row>
    <row r="74" spans="1:16" ht="30" customHeight="1" x14ac:dyDescent="0.1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</row>
    <row r="75" spans="1:16" ht="30" customHeight="1" x14ac:dyDescent="0.1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</row>
    <row r="76" spans="1:16" ht="30" customHeight="1" x14ac:dyDescent="0.1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</row>
    <row r="77" spans="1:16" ht="30" customHeight="1" x14ac:dyDescent="0.1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</row>
    <row r="78" spans="1:16" ht="30" customHeight="1" x14ac:dyDescent="0.1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</row>
    <row r="79" spans="1:16" ht="30" customHeight="1" x14ac:dyDescent="0.1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</row>
    <row r="80" spans="1:16" hidden="1" x14ac:dyDescent="0.15">
      <c r="A80" s="145" t="s">
        <v>621</v>
      </c>
    </row>
    <row r="81" spans="1:9" ht="17.25" x14ac:dyDescent="0.15">
      <c r="A81" s="149" t="s">
        <v>622</v>
      </c>
      <c r="B81" s="149"/>
      <c r="C81" s="149"/>
      <c r="D81" s="149"/>
      <c r="E81" s="149"/>
      <c r="F81" s="149"/>
      <c r="G81" s="149"/>
      <c r="H81" s="149"/>
      <c r="I81" s="149"/>
    </row>
  </sheetData>
  <mergeCells count="13">
    <mergeCell ref="M3:N3"/>
    <mergeCell ref="O3:O4"/>
    <mergeCell ref="P3:P4"/>
    <mergeCell ref="A1:P1"/>
    <mergeCell ref="A2:P2"/>
    <mergeCell ref="A3:A4"/>
    <mergeCell ref="B3:B4"/>
    <mergeCell ref="C3:C4"/>
    <mergeCell ref="D3:D4"/>
    <mergeCell ref="E3:F3"/>
    <mergeCell ref="G3:H3"/>
    <mergeCell ref="I3:J3"/>
    <mergeCell ref="K3:L3"/>
  </mergeCells>
  <phoneticPr fontId="2" type="noConversion"/>
  <printOptions verticalCentered="1"/>
  <pageMargins left="0.78740157480314954" right="0" top="0.39370078740157477" bottom="0.39370078740157477" header="0.3" footer="0.3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3"/>
  <sheetViews>
    <sheetView workbookViewId="0">
      <selection activeCell="B14" sqref="B14"/>
    </sheetView>
  </sheetViews>
  <sheetFormatPr defaultRowHeight="13.5" x14ac:dyDescent="0.15"/>
  <cols>
    <col min="1" max="1" width="36.109375" style="1" customWidth="1"/>
    <col min="2" max="2" width="15.109375" style="2" bestFit="1" customWidth="1"/>
    <col min="3" max="6" width="15.109375" style="2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 x14ac:dyDescent="0.2">
      <c r="A1" s="31" t="s">
        <v>3</v>
      </c>
      <c r="B1" s="32" t="s">
        <v>7</v>
      </c>
      <c r="C1" s="32" t="s">
        <v>5</v>
      </c>
      <c r="D1" s="32" t="s">
        <v>6</v>
      </c>
      <c r="E1" s="32" t="s">
        <v>58</v>
      </c>
      <c r="F1" s="33" t="s">
        <v>8</v>
      </c>
      <c r="H1" s="30"/>
    </row>
    <row r="2" spans="1:13" x14ac:dyDescent="0.15">
      <c r="A2" s="5" t="s">
        <v>9</v>
      </c>
      <c r="B2" s="26">
        <f>'총괄표(전기)'!I29</f>
        <v>0</v>
      </c>
      <c r="C2" s="26">
        <f>'총괄표(전기)'!L29</f>
        <v>0</v>
      </c>
      <c r="D2" s="26">
        <f>'총괄표(전기)'!N29</f>
        <v>0</v>
      </c>
      <c r="E2" s="26"/>
      <c r="F2" s="26">
        <f>SUM(B2,C2,D2)</f>
        <v>0</v>
      </c>
    </row>
    <row r="3" spans="1:13" x14ac:dyDescent="0.15">
      <c r="A3" s="3" t="s">
        <v>100</v>
      </c>
      <c r="B3" s="27"/>
      <c r="C3" s="27"/>
      <c r="D3" s="27"/>
      <c r="E3" s="27"/>
      <c r="F3" s="26">
        <f>SUM(B3,C3,D3)</f>
        <v>0</v>
      </c>
      <c r="H3" s="234" t="s">
        <v>138</v>
      </c>
      <c r="I3" s="235"/>
      <c r="J3" s="235"/>
      <c r="K3" s="235"/>
      <c r="L3" s="235"/>
      <c r="M3" s="236"/>
    </row>
    <row r="4" spans="1:13" x14ac:dyDescent="0.15">
      <c r="A4" s="3" t="s">
        <v>3</v>
      </c>
      <c r="B4" s="27"/>
      <c r="C4" s="27"/>
      <c r="D4" s="27"/>
      <c r="E4" s="27"/>
      <c r="F4" s="27"/>
      <c r="H4" s="237"/>
      <c r="I4" s="238"/>
      <c r="J4" s="238"/>
      <c r="K4" s="238"/>
      <c r="L4" s="238"/>
      <c r="M4" s="239"/>
    </row>
    <row r="5" spans="1:13" x14ac:dyDescent="0.15">
      <c r="A5" s="3" t="s">
        <v>3</v>
      </c>
      <c r="B5" s="27"/>
      <c r="C5" s="27" t="s">
        <v>4</v>
      </c>
      <c r="D5" s="27"/>
      <c r="E5" s="27"/>
      <c r="F5" s="27"/>
    </row>
    <row r="6" spans="1:13" x14ac:dyDescent="0.15">
      <c r="A6" s="3" t="s">
        <v>3</v>
      </c>
      <c r="B6" s="27"/>
      <c r="C6" s="27"/>
      <c r="D6" s="27"/>
      <c r="E6" s="27"/>
      <c r="F6" s="27"/>
      <c r="H6" s="228" t="s">
        <v>139</v>
      </c>
      <c r="I6" s="229"/>
      <c r="J6" s="229"/>
      <c r="K6" s="229"/>
      <c r="L6" s="229"/>
      <c r="M6" s="230"/>
    </row>
    <row r="7" spans="1:13" x14ac:dyDescent="0.15">
      <c r="A7" s="3"/>
      <c r="B7" s="27"/>
      <c r="C7" s="27"/>
      <c r="D7" s="27"/>
      <c r="E7" s="27"/>
      <c r="F7" s="27"/>
      <c r="H7" s="231"/>
      <c r="I7" s="232"/>
      <c r="J7" s="232"/>
      <c r="K7" s="232"/>
      <c r="L7" s="232"/>
      <c r="M7" s="233"/>
    </row>
    <row r="8" spans="1:13" x14ac:dyDescent="0.15">
      <c r="A8" s="3"/>
      <c r="B8" s="27"/>
      <c r="C8" s="27"/>
      <c r="D8" s="27"/>
      <c r="E8" s="27"/>
      <c r="F8" s="27"/>
    </row>
    <row r="9" spans="1:13" ht="14.25" thickBot="1" x14ac:dyDescent="0.2">
      <c r="B9" s="35"/>
      <c r="C9" s="35"/>
      <c r="D9" s="35"/>
      <c r="E9" s="35"/>
      <c r="F9" s="35"/>
      <c r="H9" s="228" t="s">
        <v>140</v>
      </c>
      <c r="I9" s="229"/>
      <c r="J9" s="229"/>
      <c r="K9" s="229"/>
      <c r="L9" s="229"/>
      <c r="M9" s="230"/>
    </row>
    <row r="10" spans="1:13" ht="14.25" thickBot="1" x14ac:dyDescent="0.2">
      <c r="A10" s="31"/>
      <c r="B10" s="32" t="s">
        <v>11</v>
      </c>
      <c r="C10" s="32" t="s">
        <v>13</v>
      </c>
      <c r="D10" s="32" t="s">
        <v>74</v>
      </c>
      <c r="E10" s="32" t="s">
        <v>110</v>
      </c>
      <c r="F10" s="33"/>
      <c r="H10" s="231"/>
      <c r="I10" s="232"/>
      <c r="J10" s="232"/>
      <c r="K10" s="232"/>
      <c r="L10" s="232"/>
      <c r="M10" s="233"/>
    </row>
    <row r="11" spans="1:13" x14ac:dyDescent="0.15">
      <c r="A11" s="5" t="s">
        <v>133</v>
      </c>
      <c r="B11" s="17">
        <v>100</v>
      </c>
      <c r="C11" s="17">
        <v>1</v>
      </c>
      <c r="D11" s="17">
        <f>$B$11/100</f>
        <v>1</v>
      </c>
      <c r="E11" s="17"/>
      <c r="F11" s="17"/>
    </row>
    <row r="12" spans="1:13" x14ac:dyDescent="0.15">
      <c r="A12" s="3" t="s">
        <v>134</v>
      </c>
      <c r="B12" s="15">
        <v>80</v>
      </c>
      <c r="C12" s="15">
        <v>1</v>
      </c>
      <c r="D12" s="17">
        <f>$B$12/100</f>
        <v>0.8</v>
      </c>
      <c r="E12" s="15">
        <v>2</v>
      </c>
      <c r="F12" s="15"/>
      <c r="H12" s="228" t="s">
        <v>141</v>
      </c>
      <c r="I12" s="229"/>
      <c r="J12" s="229"/>
      <c r="K12" s="229"/>
      <c r="L12" s="229"/>
      <c r="M12" s="230"/>
    </row>
    <row r="13" spans="1:13" x14ac:dyDescent="0.15">
      <c r="A13" s="3" t="s">
        <v>135</v>
      </c>
      <c r="B13" s="15">
        <v>80</v>
      </c>
      <c r="C13" s="15">
        <v>1</v>
      </c>
      <c r="D13" s="17">
        <f>$B$13/100</f>
        <v>0.8</v>
      </c>
      <c r="E13" s="15">
        <v>5</v>
      </c>
      <c r="F13" s="15"/>
      <c r="H13" s="231"/>
      <c r="I13" s="232"/>
      <c r="J13" s="232"/>
      <c r="K13" s="232"/>
      <c r="L13" s="232"/>
      <c r="M13" s="233"/>
    </row>
    <row r="14" spans="1:13" x14ac:dyDescent="0.15">
      <c r="A14" s="3"/>
      <c r="B14" s="15"/>
      <c r="C14" s="15"/>
      <c r="D14" s="15"/>
      <c r="E14" s="15"/>
      <c r="F14" s="15"/>
    </row>
    <row r="15" spans="1:13" x14ac:dyDescent="0.15">
      <c r="A15" s="3"/>
      <c r="B15" s="15"/>
      <c r="C15" s="15"/>
      <c r="D15" s="15"/>
      <c r="E15" s="15"/>
      <c r="F15" s="15"/>
    </row>
    <row r="16" spans="1:13" x14ac:dyDescent="0.15">
      <c r="A16" s="3"/>
      <c r="B16" s="15"/>
      <c r="C16" s="15"/>
      <c r="D16" s="15"/>
      <c r="E16" s="15"/>
      <c r="F16" s="15"/>
    </row>
    <row r="17" spans="1:6" x14ac:dyDescent="0.15">
      <c r="A17" s="3"/>
      <c r="B17" s="15"/>
      <c r="C17" s="15"/>
      <c r="D17" s="15"/>
      <c r="E17" s="15"/>
      <c r="F17" s="15"/>
    </row>
    <row r="18" spans="1:6" x14ac:dyDescent="0.15">
      <c r="A18" s="3" t="s">
        <v>2</v>
      </c>
      <c r="B18" s="15"/>
      <c r="C18" s="15"/>
      <c r="D18" s="15"/>
      <c r="E18" s="15"/>
      <c r="F18" s="15"/>
    </row>
    <row r="19" spans="1:6" ht="14.25" thickBot="1" x14ac:dyDescent="0.2">
      <c r="A19" s="4" t="s">
        <v>4</v>
      </c>
      <c r="B19" s="34"/>
      <c r="C19" s="34"/>
      <c r="D19" s="34"/>
      <c r="E19" s="34"/>
      <c r="F19" s="34"/>
    </row>
    <row r="20" spans="1:6" ht="14.25" thickBot="1" x14ac:dyDescent="0.2">
      <c r="A20" s="31" t="s">
        <v>68</v>
      </c>
      <c r="B20" s="32" t="s">
        <v>11</v>
      </c>
      <c r="C20" s="32"/>
      <c r="D20" s="32" t="s">
        <v>74</v>
      </c>
      <c r="E20" s="32"/>
      <c r="F20" s="33"/>
    </row>
    <row r="21" spans="1:6" x14ac:dyDescent="0.15">
      <c r="A21" s="5" t="s">
        <v>69</v>
      </c>
      <c r="B21" s="17">
        <f>B11</f>
        <v>100</v>
      </c>
      <c r="C21" s="17"/>
      <c r="D21" s="17">
        <f>$B$21/100</f>
        <v>1</v>
      </c>
      <c r="E21" s="17"/>
      <c r="F21" s="17"/>
    </row>
    <row r="22" spans="1:6" x14ac:dyDescent="0.15">
      <c r="A22" s="3" t="s">
        <v>70</v>
      </c>
      <c r="B22" s="15">
        <f>B11</f>
        <v>100</v>
      </c>
      <c r="C22" s="17"/>
      <c r="D22" s="17">
        <f>$B$22/100</f>
        <v>1</v>
      </c>
      <c r="E22" s="15"/>
      <c r="F22" s="15"/>
    </row>
    <row r="23" spans="1:6" x14ac:dyDescent="0.15">
      <c r="A23" s="3" t="s">
        <v>73</v>
      </c>
      <c r="B23" s="15">
        <f>B11</f>
        <v>100</v>
      </c>
      <c r="C23" s="17"/>
      <c r="D23" s="17">
        <f>$B$23/100</f>
        <v>1</v>
      </c>
      <c r="E23" s="15"/>
      <c r="F23" s="15"/>
    </row>
    <row r="24" spans="1:6" x14ac:dyDescent="0.15">
      <c r="A24" s="3" t="s">
        <v>71</v>
      </c>
      <c r="B24" s="15">
        <f>B11</f>
        <v>100</v>
      </c>
      <c r="C24" s="17"/>
      <c r="D24" s="17">
        <f>$B$24/100</f>
        <v>1</v>
      </c>
      <c r="E24" s="15"/>
      <c r="F24" s="15"/>
    </row>
    <row r="25" spans="1:6" x14ac:dyDescent="0.15">
      <c r="A25" s="3" t="s">
        <v>72</v>
      </c>
      <c r="B25" s="15">
        <f>B11</f>
        <v>100</v>
      </c>
      <c r="C25" s="17"/>
      <c r="D25" s="17">
        <f>$B$25/100</f>
        <v>1</v>
      </c>
      <c r="E25" s="15"/>
      <c r="F25" s="15"/>
    </row>
    <row r="26" spans="1:6" x14ac:dyDescent="0.15">
      <c r="A26" s="3"/>
      <c r="B26" s="15"/>
      <c r="C26" s="15"/>
      <c r="D26" s="15"/>
      <c r="E26" s="15"/>
      <c r="F26" s="15"/>
    </row>
    <row r="27" spans="1:6" x14ac:dyDescent="0.15">
      <c r="A27" s="3"/>
      <c r="B27" s="15"/>
      <c r="C27" s="15"/>
      <c r="D27" s="15"/>
      <c r="E27" s="15"/>
      <c r="F27" s="15"/>
    </row>
    <row r="28" spans="1:6" x14ac:dyDescent="0.15">
      <c r="A28" s="3"/>
      <c r="B28" s="15"/>
      <c r="C28" s="15"/>
      <c r="D28" s="15"/>
      <c r="E28" s="15"/>
      <c r="F28" s="15"/>
    </row>
    <row r="29" spans="1:6" ht="14.25" customHeight="1" thickBot="1" x14ac:dyDescent="0.2">
      <c r="A29" s="4"/>
      <c r="B29" s="34"/>
      <c r="C29" s="34"/>
      <c r="D29" s="34"/>
      <c r="E29" s="34"/>
      <c r="F29" s="34"/>
    </row>
    <row r="30" spans="1:6" ht="14.25" customHeight="1" thickBot="1" x14ac:dyDescent="0.2">
      <c r="A30" s="31" t="s">
        <v>103</v>
      </c>
      <c r="B30" s="32" t="s">
        <v>104</v>
      </c>
      <c r="C30" s="32" t="s">
        <v>105</v>
      </c>
      <c r="D30" s="32" t="s">
        <v>106</v>
      </c>
      <c r="E30" s="32"/>
      <c r="F30" s="33"/>
    </row>
    <row r="31" spans="1:6" x14ac:dyDescent="0.15">
      <c r="A31" s="5" t="s">
        <v>107</v>
      </c>
      <c r="B31" s="17">
        <v>15</v>
      </c>
      <c r="C31" s="17">
        <v>15</v>
      </c>
      <c r="D31" s="17">
        <v>20</v>
      </c>
      <c r="E31" s="17"/>
      <c r="F31" s="17"/>
    </row>
    <row r="32" spans="1:6" x14ac:dyDescent="0.15">
      <c r="A32" s="5" t="s">
        <v>102</v>
      </c>
      <c r="B32" s="15">
        <v>40</v>
      </c>
      <c r="C32" s="15">
        <v>40</v>
      </c>
      <c r="D32" s="15">
        <v>40</v>
      </c>
      <c r="E32" s="15"/>
      <c r="F32" s="15"/>
    </row>
    <row r="33" spans="1:13" x14ac:dyDescent="0.15">
      <c r="A33" s="3" t="s">
        <v>14</v>
      </c>
      <c r="B33" s="15">
        <v>2</v>
      </c>
      <c r="C33" s="15"/>
      <c r="D33" s="15"/>
      <c r="E33" s="15"/>
      <c r="F33" s="15"/>
      <c r="H33" s="228" t="s">
        <v>473</v>
      </c>
      <c r="I33" s="229"/>
      <c r="J33" s="229"/>
      <c r="K33" s="229"/>
      <c r="L33" s="229"/>
      <c r="M33" s="230"/>
    </row>
    <row r="34" spans="1:13" x14ac:dyDescent="0.15">
      <c r="A34" s="3" t="s">
        <v>15</v>
      </c>
      <c r="B34" s="15"/>
      <c r="C34" s="15"/>
      <c r="D34" s="15"/>
      <c r="E34" s="15"/>
      <c r="F34" s="15"/>
      <c r="H34" s="231"/>
      <c r="I34" s="232"/>
      <c r="J34" s="232"/>
      <c r="K34" s="232"/>
      <c r="L34" s="232"/>
      <c r="M34" s="233"/>
    </row>
    <row r="35" spans="1:13" x14ac:dyDescent="0.15">
      <c r="A35" s="3" t="s">
        <v>16</v>
      </c>
      <c r="B35" s="15">
        <v>2</v>
      </c>
      <c r="C35" s="15"/>
      <c r="D35" s="15"/>
      <c r="E35" s="15"/>
      <c r="F35" s="15"/>
    </row>
    <row r="36" spans="1:13" x14ac:dyDescent="0.15">
      <c r="A36" s="3" t="s">
        <v>17</v>
      </c>
      <c r="B36" s="15">
        <v>3</v>
      </c>
      <c r="C36" s="15"/>
      <c r="D36" s="15"/>
      <c r="E36" s="15"/>
      <c r="F36" s="15"/>
    </row>
    <row r="37" spans="1:13" x14ac:dyDescent="0.15">
      <c r="A37" s="3"/>
      <c r="B37" s="15"/>
      <c r="C37" s="15"/>
      <c r="D37" s="15"/>
      <c r="E37" s="15"/>
      <c r="F37" s="15"/>
    </row>
    <row r="38" spans="1:13" x14ac:dyDescent="0.15">
      <c r="A38" s="3"/>
      <c r="B38" s="15"/>
      <c r="C38" s="15"/>
      <c r="D38" s="15"/>
      <c r="E38" s="15"/>
      <c r="F38" s="15"/>
    </row>
    <row r="39" spans="1:13" ht="14.25" thickBot="1" x14ac:dyDescent="0.2">
      <c r="A39" s="4"/>
      <c r="B39" s="34"/>
      <c r="C39" s="34"/>
      <c r="D39" s="34"/>
      <c r="E39" s="34"/>
      <c r="F39" s="34"/>
    </row>
    <row r="40" spans="1:13" ht="14.25" thickBot="1" x14ac:dyDescent="0.2">
      <c r="A40" s="31" t="s">
        <v>10</v>
      </c>
      <c r="B40" s="32" t="s">
        <v>11</v>
      </c>
      <c r="C40" s="32" t="s">
        <v>12</v>
      </c>
      <c r="D40" s="32"/>
      <c r="E40" s="32"/>
      <c r="F40" s="33"/>
    </row>
    <row r="41" spans="1:13" x14ac:dyDescent="0.15">
      <c r="A41" s="1" t="s">
        <v>142</v>
      </c>
      <c r="B41" s="2">
        <v>100</v>
      </c>
      <c r="C41" s="2">
        <v>3</v>
      </c>
    </row>
    <row r="42" spans="1:13" x14ac:dyDescent="0.15">
      <c r="A42" s="1" t="s">
        <v>143</v>
      </c>
      <c r="B42" s="2">
        <v>100</v>
      </c>
      <c r="C42" s="2">
        <v>3</v>
      </c>
    </row>
    <row r="43" spans="1:13" x14ac:dyDescent="0.15">
      <c r="A43" s="1" t="s">
        <v>144</v>
      </c>
      <c r="B43" s="2">
        <v>100</v>
      </c>
      <c r="C43" s="2">
        <v>3</v>
      </c>
    </row>
  </sheetData>
  <mergeCells count="5">
    <mergeCell ref="H33:M34"/>
    <mergeCell ref="H3:M4"/>
    <mergeCell ref="H6:M7"/>
    <mergeCell ref="H9:M10"/>
    <mergeCell ref="H12:M1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34"/>
  <sheetViews>
    <sheetView workbookViewId="0"/>
  </sheetViews>
  <sheetFormatPr defaultRowHeight="18.95" customHeight="1" x14ac:dyDescent="0.15"/>
  <cols>
    <col min="1" max="1" width="4.6640625" style="21" customWidth="1"/>
    <col min="2" max="2" width="73" customWidth="1"/>
  </cols>
  <sheetData>
    <row r="1" spans="1:2" ht="20.25" x14ac:dyDescent="0.25">
      <c r="B1" s="20" t="s">
        <v>39</v>
      </c>
    </row>
    <row r="2" spans="1:2" ht="18.95" customHeight="1" x14ac:dyDescent="0.15">
      <c r="A2" s="21" t="s">
        <v>37</v>
      </c>
      <c r="B2" t="s">
        <v>75</v>
      </c>
    </row>
    <row r="3" spans="1:2" ht="18.95" customHeight="1" x14ac:dyDescent="0.15">
      <c r="B3" t="s">
        <v>76</v>
      </c>
    </row>
    <row r="4" spans="1:2" ht="18.95" customHeight="1" x14ac:dyDescent="0.15">
      <c r="A4" s="21" t="s">
        <v>42</v>
      </c>
      <c r="B4" t="s">
        <v>77</v>
      </c>
    </row>
    <row r="5" spans="1:2" ht="18.95" customHeight="1" x14ac:dyDescent="0.15">
      <c r="B5" t="s">
        <v>78</v>
      </c>
    </row>
    <row r="6" spans="1:2" ht="18.95" customHeight="1" x14ac:dyDescent="0.15">
      <c r="A6" s="21" t="s">
        <v>38</v>
      </c>
      <c r="B6" t="s">
        <v>79</v>
      </c>
    </row>
    <row r="7" spans="1:2" ht="18.95" customHeight="1" x14ac:dyDescent="0.15">
      <c r="A7" s="21" t="s">
        <v>40</v>
      </c>
      <c r="B7" t="s">
        <v>80</v>
      </c>
    </row>
    <row r="8" spans="1:2" ht="18.95" customHeight="1" x14ac:dyDescent="0.15">
      <c r="B8" t="s">
        <v>41</v>
      </c>
    </row>
    <row r="9" spans="1:2" ht="18.95" customHeight="1" x14ac:dyDescent="0.15">
      <c r="B9" t="s">
        <v>81</v>
      </c>
    </row>
    <row r="10" spans="1:2" ht="18.95" customHeight="1" x14ac:dyDescent="0.15">
      <c r="B10" t="s">
        <v>82</v>
      </c>
    </row>
    <row r="11" spans="1:2" ht="18.95" customHeight="1" x14ac:dyDescent="0.15">
      <c r="A11" s="21" t="s">
        <v>2</v>
      </c>
      <c r="B11" t="s">
        <v>83</v>
      </c>
    </row>
    <row r="12" spans="1:2" ht="18.95" customHeight="1" x14ac:dyDescent="0.15">
      <c r="A12" s="21" t="s">
        <v>43</v>
      </c>
      <c r="B12" t="s">
        <v>84</v>
      </c>
    </row>
    <row r="13" spans="1:2" ht="18.95" customHeight="1" x14ac:dyDescent="0.15">
      <c r="B13" t="s">
        <v>85</v>
      </c>
    </row>
    <row r="14" spans="1:2" ht="18.95" customHeight="1" x14ac:dyDescent="0.15">
      <c r="B14" t="s">
        <v>86</v>
      </c>
    </row>
    <row r="15" spans="1:2" ht="18.95" customHeight="1" x14ac:dyDescent="0.15">
      <c r="B15" t="s">
        <v>87</v>
      </c>
    </row>
    <row r="16" spans="1:2" ht="18.95" customHeight="1" x14ac:dyDescent="0.15">
      <c r="B16" t="s">
        <v>45</v>
      </c>
    </row>
    <row r="17" spans="1:2" ht="18.95" customHeight="1" x14ac:dyDescent="0.15">
      <c r="A17" s="21" t="s">
        <v>44</v>
      </c>
      <c r="B17" t="s">
        <v>88</v>
      </c>
    </row>
    <row r="18" spans="1:2" ht="18.95" customHeight="1" x14ac:dyDescent="0.15">
      <c r="A18" s="21" t="s">
        <v>89</v>
      </c>
      <c r="B18" s="36" t="s">
        <v>90</v>
      </c>
    </row>
    <row r="19" spans="1:2" ht="18.95" customHeight="1" x14ac:dyDescent="0.15">
      <c r="A19" s="21" t="s">
        <v>91</v>
      </c>
      <c r="B19" t="s">
        <v>92</v>
      </c>
    </row>
    <row r="20" spans="1:2" ht="18.95" customHeight="1" x14ac:dyDescent="0.15">
      <c r="A20" s="21" t="s">
        <v>97</v>
      </c>
      <c r="B20" t="s">
        <v>98</v>
      </c>
    </row>
    <row r="21" spans="1:2" ht="18.95" customHeight="1" x14ac:dyDescent="0.15">
      <c r="A21" s="21" t="s">
        <v>99</v>
      </c>
      <c r="B21" t="s">
        <v>93</v>
      </c>
    </row>
    <row r="33" spans="2:2" ht="18.95" customHeight="1" x14ac:dyDescent="0.15">
      <c r="B33" t="s">
        <v>94</v>
      </c>
    </row>
    <row r="34" spans="2:2" ht="18.95" customHeight="1" x14ac:dyDescent="0.15">
      <c r="B34" t="s">
        <v>95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showGridLines="0" showZeros="0" view="pageBreakPreview" zoomScaleSheetLayoutView="100" workbookViewId="0">
      <selection sqref="A1:G1"/>
    </sheetView>
  </sheetViews>
  <sheetFormatPr defaultRowHeight="14.25" x14ac:dyDescent="0.15"/>
  <cols>
    <col min="1" max="1" width="6" style="57" customWidth="1"/>
    <col min="2" max="2" width="5.77734375" style="57" customWidth="1"/>
    <col min="3" max="3" width="19.77734375" style="57" customWidth="1"/>
    <col min="4" max="4" width="29.77734375" style="57" customWidth="1"/>
    <col min="5" max="5" width="27.5546875" style="57" customWidth="1"/>
    <col min="6" max="6" width="4.77734375" style="57" customWidth="1"/>
    <col min="7" max="7" width="9.33203125" style="57" bestFit="1" customWidth="1"/>
    <col min="8" max="8" width="11.33203125" style="57" customWidth="1"/>
    <col min="9" max="9" width="8.88671875" style="57"/>
    <col min="10" max="10" width="12.21875" style="57" bestFit="1" customWidth="1"/>
    <col min="11" max="11" width="12.77734375" style="57" customWidth="1"/>
    <col min="12" max="12" width="12.21875" style="57" customWidth="1"/>
    <col min="13" max="13" width="11.21875" style="57" bestFit="1" customWidth="1"/>
    <col min="14" max="14" width="9.33203125" style="57" bestFit="1" customWidth="1"/>
    <col min="15" max="256" width="8.88671875" style="57"/>
    <col min="257" max="257" width="6" style="57" customWidth="1"/>
    <col min="258" max="258" width="5.77734375" style="57" customWidth="1"/>
    <col min="259" max="259" width="19.77734375" style="57" customWidth="1"/>
    <col min="260" max="260" width="29.77734375" style="57" customWidth="1"/>
    <col min="261" max="261" width="27.5546875" style="57" customWidth="1"/>
    <col min="262" max="262" width="4.77734375" style="57" customWidth="1"/>
    <col min="263" max="263" width="9.33203125" style="57" bestFit="1" customWidth="1"/>
    <col min="264" max="264" width="11.33203125" style="57" customWidth="1"/>
    <col min="265" max="266" width="8.88671875" style="57"/>
    <col min="267" max="268" width="9.33203125" style="57" bestFit="1" customWidth="1"/>
    <col min="269" max="512" width="8.88671875" style="57"/>
    <col min="513" max="513" width="6" style="57" customWidth="1"/>
    <col min="514" max="514" width="5.77734375" style="57" customWidth="1"/>
    <col min="515" max="515" width="19.77734375" style="57" customWidth="1"/>
    <col min="516" max="516" width="29.77734375" style="57" customWidth="1"/>
    <col min="517" max="517" width="27.5546875" style="57" customWidth="1"/>
    <col min="518" max="518" width="4.77734375" style="57" customWidth="1"/>
    <col min="519" max="519" width="9.33203125" style="57" bestFit="1" customWidth="1"/>
    <col min="520" max="520" width="11.33203125" style="57" customWidth="1"/>
    <col min="521" max="522" width="8.88671875" style="57"/>
    <col min="523" max="524" width="9.33203125" style="57" bestFit="1" customWidth="1"/>
    <col min="525" max="768" width="8.88671875" style="57"/>
    <col min="769" max="769" width="6" style="57" customWidth="1"/>
    <col min="770" max="770" width="5.77734375" style="57" customWidth="1"/>
    <col min="771" max="771" width="19.77734375" style="57" customWidth="1"/>
    <col min="772" max="772" width="29.77734375" style="57" customWidth="1"/>
    <col min="773" max="773" width="27.5546875" style="57" customWidth="1"/>
    <col min="774" max="774" width="4.77734375" style="57" customWidth="1"/>
    <col min="775" max="775" width="9.33203125" style="57" bestFit="1" customWidth="1"/>
    <col min="776" max="776" width="11.33203125" style="57" customWidth="1"/>
    <col min="777" max="778" width="8.88671875" style="57"/>
    <col min="779" max="780" width="9.33203125" style="57" bestFit="1" customWidth="1"/>
    <col min="781" max="1024" width="8.88671875" style="57"/>
    <col min="1025" max="1025" width="6" style="57" customWidth="1"/>
    <col min="1026" max="1026" width="5.77734375" style="57" customWidth="1"/>
    <col min="1027" max="1027" width="19.77734375" style="57" customWidth="1"/>
    <col min="1028" max="1028" width="29.77734375" style="57" customWidth="1"/>
    <col min="1029" max="1029" width="27.5546875" style="57" customWidth="1"/>
    <col min="1030" max="1030" width="4.77734375" style="57" customWidth="1"/>
    <col min="1031" max="1031" width="9.33203125" style="57" bestFit="1" customWidth="1"/>
    <col min="1032" max="1032" width="11.33203125" style="57" customWidth="1"/>
    <col min="1033" max="1034" width="8.88671875" style="57"/>
    <col min="1035" max="1036" width="9.33203125" style="57" bestFit="1" customWidth="1"/>
    <col min="1037" max="1280" width="8.88671875" style="57"/>
    <col min="1281" max="1281" width="6" style="57" customWidth="1"/>
    <col min="1282" max="1282" width="5.77734375" style="57" customWidth="1"/>
    <col min="1283" max="1283" width="19.77734375" style="57" customWidth="1"/>
    <col min="1284" max="1284" width="29.77734375" style="57" customWidth="1"/>
    <col min="1285" max="1285" width="27.5546875" style="57" customWidth="1"/>
    <col min="1286" max="1286" width="4.77734375" style="57" customWidth="1"/>
    <col min="1287" max="1287" width="9.33203125" style="57" bestFit="1" customWidth="1"/>
    <col min="1288" max="1288" width="11.33203125" style="57" customWidth="1"/>
    <col min="1289" max="1290" width="8.88671875" style="57"/>
    <col min="1291" max="1292" width="9.33203125" style="57" bestFit="1" customWidth="1"/>
    <col min="1293" max="1536" width="8.88671875" style="57"/>
    <col min="1537" max="1537" width="6" style="57" customWidth="1"/>
    <col min="1538" max="1538" width="5.77734375" style="57" customWidth="1"/>
    <col min="1539" max="1539" width="19.77734375" style="57" customWidth="1"/>
    <col min="1540" max="1540" width="29.77734375" style="57" customWidth="1"/>
    <col min="1541" max="1541" width="27.5546875" style="57" customWidth="1"/>
    <col min="1542" max="1542" width="4.77734375" style="57" customWidth="1"/>
    <col min="1543" max="1543" width="9.33203125" style="57" bestFit="1" customWidth="1"/>
    <col min="1544" max="1544" width="11.33203125" style="57" customWidth="1"/>
    <col min="1545" max="1546" width="8.88671875" style="57"/>
    <col min="1547" max="1548" width="9.33203125" style="57" bestFit="1" customWidth="1"/>
    <col min="1549" max="1792" width="8.88671875" style="57"/>
    <col min="1793" max="1793" width="6" style="57" customWidth="1"/>
    <col min="1794" max="1794" width="5.77734375" style="57" customWidth="1"/>
    <col min="1795" max="1795" width="19.77734375" style="57" customWidth="1"/>
    <col min="1796" max="1796" width="29.77734375" style="57" customWidth="1"/>
    <col min="1797" max="1797" width="27.5546875" style="57" customWidth="1"/>
    <col min="1798" max="1798" width="4.77734375" style="57" customWidth="1"/>
    <col min="1799" max="1799" width="9.33203125" style="57" bestFit="1" customWidth="1"/>
    <col min="1800" max="1800" width="11.33203125" style="57" customWidth="1"/>
    <col min="1801" max="1802" width="8.88671875" style="57"/>
    <col min="1803" max="1804" width="9.33203125" style="57" bestFit="1" customWidth="1"/>
    <col min="1805" max="2048" width="8.88671875" style="57"/>
    <col min="2049" max="2049" width="6" style="57" customWidth="1"/>
    <col min="2050" max="2050" width="5.77734375" style="57" customWidth="1"/>
    <col min="2051" max="2051" width="19.77734375" style="57" customWidth="1"/>
    <col min="2052" max="2052" width="29.77734375" style="57" customWidth="1"/>
    <col min="2053" max="2053" width="27.5546875" style="57" customWidth="1"/>
    <col min="2054" max="2054" width="4.77734375" style="57" customWidth="1"/>
    <col min="2055" max="2055" width="9.33203125" style="57" bestFit="1" customWidth="1"/>
    <col min="2056" max="2056" width="11.33203125" style="57" customWidth="1"/>
    <col min="2057" max="2058" width="8.88671875" style="57"/>
    <col min="2059" max="2060" width="9.33203125" style="57" bestFit="1" customWidth="1"/>
    <col min="2061" max="2304" width="8.88671875" style="57"/>
    <col min="2305" max="2305" width="6" style="57" customWidth="1"/>
    <col min="2306" max="2306" width="5.77734375" style="57" customWidth="1"/>
    <col min="2307" max="2307" width="19.77734375" style="57" customWidth="1"/>
    <col min="2308" max="2308" width="29.77734375" style="57" customWidth="1"/>
    <col min="2309" max="2309" width="27.5546875" style="57" customWidth="1"/>
    <col min="2310" max="2310" width="4.77734375" style="57" customWidth="1"/>
    <col min="2311" max="2311" width="9.33203125" style="57" bestFit="1" customWidth="1"/>
    <col min="2312" max="2312" width="11.33203125" style="57" customWidth="1"/>
    <col min="2313" max="2314" width="8.88671875" style="57"/>
    <col min="2315" max="2316" width="9.33203125" style="57" bestFit="1" customWidth="1"/>
    <col min="2317" max="2560" width="8.88671875" style="57"/>
    <col min="2561" max="2561" width="6" style="57" customWidth="1"/>
    <col min="2562" max="2562" width="5.77734375" style="57" customWidth="1"/>
    <col min="2563" max="2563" width="19.77734375" style="57" customWidth="1"/>
    <col min="2564" max="2564" width="29.77734375" style="57" customWidth="1"/>
    <col min="2565" max="2565" width="27.5546875" style="57" customWidth="1"/>
    <col min="2566" max="2566" width="4.77734375" style="57" customWidth="1"/>
    <col min="2567" max="2567" width="9.33203125" style="57" bestFit="1" customWidth="1"/>
    <col min="2568" max="2568" width="11.33203125" style="57" customWidth="1"/>
    <col min="2569" max="2570" width="8.88671875" style="57"/>
    <col min="2571" max="2572" width="9.33203125" style="57" bestFit="1" customWidth="1"/>
    <col min="2573" max="2816" width="8.88671875" style="57"/>
    <col min="2817" max="2817" width="6" style="57" customWidth="1"/>
    <col min="2818" max="2818" width="5.77734375" style="57" customWidth="1"/>
    <col min="2819" max="2819" width="19.77734375" style="57" customWidth="1"/>
    <col min="2820" max="2820" width="29.77734375" style="57" customWidth="1"/>
    <col min="2821" max="2821" width="27.5546875" style="57" customWidth="1"/>
    <col min="2822" max="2822" width="4.77734375" style="57" customWidth="1"/>
    <col min="2823" max="2823" width="9.33203125" style="57" bestFit="1" customWidth="1"/>
    <col min="2824" max="2824" width="11.33203125" style="57" customWidth="1"/>
    <col min="2825" max="2826" width="8.88671875" style="57"/>
    <col min="2827" max="2828" width="9.33203125" style="57" bestFit="1" customWidth="1"/>
    <col min="2829" max="3072" width="8.88671875" style="57"/>
    <col min="3073" max="3073" width="6" style="57" customWidth="1"/>
    <col min="3074" max="3074" width="5.77734375" style="57" customWidth="1"/>
    <col min="3075" max="3075" width="19.77734375" style="57" customWidth="1"/>
    <col min="3076" max="3076" width="29.77734375" style="57" customWidth="1"/>
    <col min="3077" max="3077" width="27.5546875" style="57" customWidth="1"/>
    <col min="3078" max="3078" width="4.77734375" style="57" customWidth="1"/>
    <col min="3079" max="3079" width="9.33203125" style="57" bestFit="1" customWidth="1"/>
    <col min="3080" max="3080" width="11.33203125" style="57" customWidth="1"/>
    <col min="3081" max="3082" width="8.88671875" style="57"/>
    <col min="3083" max="3084" width="9.33203125" style="57" bestFit="1" customWidth="1"/>
    <col min="3085" max="3328" width="8.88671875" style="57"/>
    <col min="3329" max="3329" width="6" style="57" customWidth="1"/>
    <col min="3330" max="3330" width="5.77734375" style="57" customWidth="1"/>
    <col min="3331" max="3331" width="19.77734375" style="57" customWidth="1"/>
    <col min="3332" max="3332" width="29.77734375" style="57" customWidth="1"/>
    <col min="3333" max="3333" width="27.5546875" style="57" customWidth="1"/>
    <col min="3334" max="3334" width="4.77734375" style="57" customWidth="1"/>
    <col min="3335" max="3335" width="9.33203125" style="57" bestFit="1" customWidth="1"/>
    <col min="3336" max="3336" width="11.33203125" style="57" customWidth="1"/>
    <col min="3337" max="3338" width="8.88671875" style="57"/>
    <col min="3339" max="3340" width="9.33203125" style="57" bestFit="1" customWidth="1"/>
    <col min="3341" max="3584" width="8.88671875" style="57"/>
    <col min="3585" max="3585" width="6" style="57" customWidth="1"/>
    <col min="3586" max="3586" width="5.77734375" style="57" customWidth="1"/>
    <col min="3587" max="3587" width="19.77734375" style="57" customWidth="1"/>
    <col min="3588" max="3588" width="29.77734375" style="57" customWidth="1"/>
    <col min="3589" max="3589" width="27.5546875" style="57" customWidth="1"/>
    <col min="3590" max="3590" width="4.77734375" style="57" customWidth="1"/>
    <col min="3591" max="3591" width="9.33203125" style="57" bestFit="1" customWidth="1"/>
    <col min="3592" max="3592" width="11.33203125" style="57" customWidth="1"/>
    <col min="3593" max="3594" width="8.88671875" style="57"/>
    <col min="3595" max="3596" width="9.33203125" style="57" bestFit="1" customWidth="1"/>
    <col min="3597" max="3840" width="8.88671875" style="57"/>
    <col min="3841" max="3841" width="6" style="57" customWidth="1"/>
    <col min="3842" max="3842" width="5.77734375" style="57" customWidth="1"/>
    <col min="3843" max="3843" width="19.77734375" style="57" customWidth="1"/>
    <col min="3844" max="3844" width="29.77734375" style="57" customWidth="1"/>
    <col min="3845" max="3845" width="27.5546875" style="57" customWidth="1"/>
    <col min="3846" max="3846" width="4.77734375" style="57" customWidth="1"/>
    <col min="3847" max="3847" width="9.33203125" style="57" bestFit="1" customWidth="1"/>
    <col min="3848" max="3848" width="11.33203125" style="57" customWidth="1"/>
    <col min="3849" max="3850" width="8.88671875" style="57"/>
    <col min="3851" max="3852" width="9.33203125" style="57" bestFit="1" customWidth="1"/>
    <col min="3853" max="4096" width="8.88671875" style="57"/>
    <col min="4097" max="4097" width="6" style="57" customWidth="1"/>
    <col min="4098" max="4098" width="5.77734375" style="57" customWidth="1"/>
    <col min="4099" max="4099" width="19.77734375" style="57" customWidth="1"/>
    <col min="4100" max="4100" width="29.77734375" style="57" customWidth="1"/>
    <col min="4101" max="4101" width="27.5546875" style="57" customWidth="1"/>
    <col min="4102" max="4102" width="4.77734375" style="57" customWidth="1"/>
    <col min="4103" max="4103" width="9.33203125" style="57" bestFit="1" customWidth="1"/>
    <col min="4104" max="4104" width="11.33203125" style="57" customWidth="1"/>
    <col min="4105" max="4106" width="8.88671875" style="57"/>
    <col min="4107" max="4108" width="9.33203125" style="57" bestFit="1" customWidth="1"/>
    <col min="4109" max="4352" width="8.88671875" style="57"/>
    <col min="4353" max="4353" width="6" style="57" customWidth="1"/>
    <col min="4354" max="4354" width="5.77734375" style="57" customWidth="1"/>
    <col min="4355" max="4355" width="19.77734375" style="57" customWidth="1"/>
    <col min="4356" max="4356" width="29.77734375" style="57" customWidth="1"/>
    <col min="4357" max="4357" width="27.5546875" style="57" customWidth="1"/>
    <col min="4358" max="4358" width="4.77734375" style="57" customWidth="1"/>
    <col min="4359" max="4359" width="9.33203125" style="57" bestFit="1" customWidth="1"/>
    <col min="4360" max="4360" width="11.33203125" style="57" customWidth="1"/>
    <col min="4361" max="4362" width="8.88671875" style="57"/>
    <col min="4363" max="4364" width="9.33203125" style="57" bestFit="1" customWidth="1"/>
    <col min="4365" max="4608" width="8.88671875" style="57"/>
    <col min="4609" max="4609" width="6" style="57" customWidth="1"/>
    <col min="4610" max="4610" width="5.77734375" style="57" customWidth="1"/>
    <col min="4611" max="4611" width="19.77734375" style="57" customWidth="1"/>
    <col min="4612" max="4612" width="29.77734375" style="57" customWidth="1"/>
    <col min="4613" max="4613" width="27.5546875" style="57" customWidth="1"/>
    <col min="4614" max="4614" width="4.77734375" style="57" customWidth="1"/>
    <col min="4615" max="4615" width="9.33203125" style="57" bestFit="1" customWidth="1"/>
    <col min="4616" max="4616" width="11.33203125" style="57" customWidth="1"/>
    <col min="4617" max="4618" width="8.88671875" style="57"/>
    <col min="4619" max="4620" width="9.33203125" style="57" bestFit="1" customWidth="1"/>
    <col min="4621" max="4864" width="8.88671875" style="57"/>
    <col min="4865" max="4865" width="6" style="57" customWidth="1"/>
    <col min="4866" max="4866" width="5.77734375" style="57" customWidth="1"/>
    <col min="4867" max="4867" width="19.77734375" style="57" customWidth="1"/>
    <col min="4868" max="4868" width="29.77734375" style="57" customWidth="1"/>
    <col min="4869" max="4869" width="27.5546875" style="57" customWidth="1"/>
    <col min="4870" max="4870" width="4.77734375" style="57" customWidth="1"/>
    <col min="4871" max="4871" width="9.33203125" style="57" bestFit="1" customWidth="1"/>
    <col min="4872" max="4872" width="11.33203125" style="57" customWidth="1"/>
    <col min="4873" max="4874" width="8.88671875" style="57"/>
    <col min="4875" max="4876" width="9.33203125" style="57" bestFit="1" customWidth="1"/>
    <col min="4877" max="5120" width="8.88671875" style="57"/>
    <col min="5121" max="5121" width="6" style="57" customWidth="1"/>
    <col min="5122" max="5122" width="5.77734375" style="57" customWidth="1"/>
    <col min="5123" max="5123" width="19.77734375" style="57" customWidth="1"/>
    <col min="5124" max="5124" width="29.77734375" style="57" customWidth="1"/>
    <col min="5125" max="5125" width="27.5546875" style="57" customWidth="1"/>
    <col min="5126" max="5126" width="4.77734375" style="57" customWidth="1"/>
    <col min="5127" max="5127" width="9.33203125" style="57" bestFit="1" customWidth="1"/>
    <col min="5128" max="5128" width="11.33203125" style="57" customWidth="1"/>
    <col min="5129" max="5130" width="8.88671875" style="57"/>
    <col min="5131" max="5132" width="9.33203125" style="57" bestFit="1" customWidth="1"/>
    <col min="5133" max="5376" width="8.88671875" style="57"/>
    <col min="5377" max="5377" width="6" style="57" customWidth="1"/>
    <col min="5378" max="5378" width="5.77734375" style="57" customWidth="1"/>
    <col min="5379" max="5379" width="19.77734375" style="57" customWidth="1"/>
    <col min="5380" max="5380" width="29.77734375" style="57" customWidth="1"/>
    <col min="5381" max="5381" width="27.5546875" style="57" customWidth="1"/>
    <col min="5382" max="5382" width="4.77734375" style="57" customWidth="1"/>
    <col min="5383" max="5383" width="9.33203125" style="57" bestFit="1" customWidth="1"/>
    <col min="5384" max="5384" width="11.33203125" style="57" customWidth="1"/>
    <col min="5385" max="5386" width="8.88671875" style="57"/>
    <col min="5387" max="5388" width="9.33203125" style="57" bestFit="1" customWidth="1"/>
    <col min="5389" max="5632" width="8.88671875" style="57"/>
    <col min="5633" max="5633" width="6" style="57" customWidth="1"/>
    <col min="5634" max="5634" width="5.77734375" style="57" customWidth="1"/>
    <col min="5635" max="5635" width="19.77734375" style="57" customWidth="1"/>
    <col min="5636" max="5636" width="29.77734375" style="57" customWidth="1"/>
    <col min="5637" max="5637" width="27.5546875" style="57" customWidth="1"/>
    <col min="5638" max="5638" width="4.77734375" style="57" customWidth="1"/>
    <col min="5639" max="5639" width="9.33203125" style="57" bestFit="1" customWidth="1"/>
    <col min="5640" max="5640" width="11.33203125" style="57" customWidth="1"/>
    <col min="5641" max="5642" width="8.88671875" style="57"/>
    <col min="5643" max="5644" width="9.33203125" style="57" bestFit="1" customWidth="1"/>
    <col min="5645" max="5888" width="8.88671875" style="57"/>
    <col min="5889" max="5889" width="6" style="57" customWidth="1"/>
    <col min="5890" max="5890" width="5.77734375" style="57" customWidth="1"/>
    <col min="5891" max="5891" width="19.77734375" style="57" customWidth="1"/>
    <col min="5892" max="5892" width="29.77734375" style="57" customWidth="1"/>
    <col min="5893" max="5893" width="27.5546875" style="57" customWidth="1"/>
    <col min="5894" max="5894" width="4.77734375" style="57" customWidth="1"/>
    <col min="5895" max="5895" width="9.33203125" style="57" bestFit="1" customWidth="1"/>
    <col min="5896" max="5896" width="11.33203125" style="57" customWidth="1"/>
    <col min="5897" max="5898" width="8.88671875" style="57"/>
    <col min="5899" max="5900" width="9.33203125" style="57" bestFit="1" customWidth="1"/>
    <col min="5901" max="6144" width="8.88671875" style="57"/>
    <col min="6145" max="6145" width="6" style="57" customWidth="1"/>
    <col min="6146" max="6146" width="5.77734375" style="57" customWidth="1"/>
    <col min="6147" max="6147" width="19.77734375" style="57" customWidth="1"/>
    <col min="6148" max="6148" width="29.77734375" style="57" customWidth="1"/>
    <col min="6149" max="6149" width="27.5546875" style="57" customWidth="1"/>
    <col min="6150" max="6150" width="4.77734375" style="57" customWidth="1"/>
    <col min="6151" max="6151" width="9.33203125" style="57" bestFit="1" customWidth="1"/>
    <col min="6152" max="6152" width="11.33203125" style="57" customWidth="1"/>
    <col min="6153" max="6154" width="8.88671875" style="57"/>
    <col min="6155" max="6156" width="9.33203125" style="57" bestFit="1" customWidth="1"/>
    <col min="6157" max="6400" width="8.88671875" style="57"/>
    <col min="6401" max="6401" width="6" style="57" customWidth="1"/>
    <col min="6402" max="6402" width="5.77734375" style="57" customWidth="1"/>
    <col min="6403" max="6403" width="19.77734375" style="57" customWidth="1"/>
    <col min="6404" max="6404" width="29.77734375" style="57" customWidth="1"/>
    <col min="6405" max="6405" width="27.5546875" style="57" customWidth="1"/>
    <col min="6406" max="6406" width="4.77734375" style="57" customWidth="1"/>
    <col min="6407" max="6407" width="9.33203125" style="57" bestFit="1" customWidth="1"/>
    <col min="6408" max="6408" width="11.33203125" style="57" customWidth="1"/>
    <col min="6409" max="6410" width="8.88671875" style="57"/>
    <col min="6411" max="6412" width="9.33203125" style="57" bestFit="1" customWidth="1"/>
    <col min="6413" max="6656" width="8.88671875" style="57"/>
    <col min="6657" max="6657" width="6" style="57" customWidth="1"/>
    <col min="6658" max="6658" width="5.77734375" style="57" customWidth="1"/>
    <col min="6659" max="6659" width="19.77734375" style="57" customWidth="1"/>
    <col min="6660" max="6660" width="29.77734375" style="57" customWidth="1"/>
    <col min="6661" max="6661" width="27.5546875" style="57" customWidth="1"/>
    <col min="6662" max="6662" width="4.77734375" style="57" customWidth="1"/>
    <col min="6663" max="6663" width="9.33203125" style="57" bestFit="1" customWidth="1"/>
    <col min="6664" max="6664" width="11.33203125" style="57" customWidth="1"/>
    <col min="6665" max="6666" width="8.88671875" style="57"/>
    <col min="6667" max="6668" width="9.33203125" style="57" bestFit="1" customWidth="1"/>
    <col min="6669" max="6912" width="8.88671875" style="57"/>
    <col min="6913" max="6913" width="6" style="57" customWidth="1"/>
    <col min="6914" max="6914" width="5.77734375" style="57" customWidth="1"/>
    <col min="6915" max="6915" width="19.77734375" style="57" customWidth="1"/>
    <col min="6916" max="6916" width="29.77734375" style="57" customWidth="1"/>
    <col min="6917" max="6917" width="27.5546875" style="57" customWidth="1"/>
    <col min="6918" max="6918" width="4.77734375" style="57" customWidth="1"/>
    <col min="6919" max="6919" width="9.33203125" style="57" bestFit="1" customWidth="1"/>
    <col min="6920" max="6920" width="11.33203125" style="57" customWidth="1"/>
    <col min="6921" max="6922" width="8.88671875" style="57"/>
    <col min="6923" max="6924" width="9.33203125" style="57" bestFit="1" customWidth="1"/>
    <col min="6925" max="7168" width="8.88671875" style="57"/>
    <col min="7169" max="7169" width="6" style="57" customWidth="1"/>
    <col min="7170" max="7170" width="5.77734375" style="57" customWidth="1"/>
    <col min="7171" max="7171" width="19.77734375" style="57" customWidth="1"/>
    <col min="7172" max="7172" width="29.77734375" style="57" customWidth="1"/>
    <col min="7173" max="7173" width="27.5546875" style="57" customWidth="1"/>
    <col min="7174" max="7174" width="4.77734375" style="57" customWidth="1"/>
    <col min="7175" max="7175" width="9.33203125" style="57" bestFit="1" customWidth="1"/>
    <col min="7176" max="7176" width="11.33203125" style="57" customWidth="1"/>
    <col min="7177" max="7178" width="8.88671875" style="57"/>
    <col min="7179" max="7180" width="9.33203125" style="57" bestFit="1" customWidth="1"/>
    <col min="7181" max="7424" width="8.88671875" style="57"/>
    <col min="7425" max="7425" width="6" style="57" customWidth="1"/>
    <col min="7426" max="7426" width="5.77734375" style="57" customWidth="1"/>
    <col min="7427" max="7427" width="19.77734375" style="57" customWidth="1"/>
    <col min="7428" max="7428" width="29.77734375" style="57" customWidth="1"/>
    <col min="7429" max="7429" width="27.5546875" style="57" customWidth="1"/>
    <col min="7430" max="7430" width="4.77734375" style="57" customWidth="1"/>
    <col min="7431" max="7431" width="9.33203125" style="57" bestFit="1" customWidth="1"/>
    <col min="7432" max="7432" width="11.33203125" style="57" customWidth="1"/>
    <col min="7433" max="7434" width="8.88671875" style="57"/>
    <col min="7435" max="7436" width="9.33203125" style="57" bestFit="1" customWidth="1"/>
    <col min="7437" max="7680" width="8.88671875" style="57"/>
    <col min="7681" max="7681" width="6" style="57" customWidth="1"/>
    <col min="7682" max="7682" width="5.77734375" style="57" customWidth="1"/>
    <col min="7683" max="7683" width="19.77734375" style="57" customWidth="1"/>
    <col min="7684" max="7684" width="29.77734375" style="57" customWidth="1"/>
    <col min="7685" max="7685" width="27.5546875" style="57" customWidth="1"/>
    <col min="7686" max="7686" width="4.77734375" style="57" customWidth="1"/>
    <col min="7687" max="7687" width="9.33203125" style="57" bestFit="1" customWidth="1"/>
    <col min="7688" max="7688" width="11.33203125" style="57" customWidth="1"/>
    <col min="7689" max="7690" width="8.88671875" style="57"/>
    <col min="7691" max="7692" width="9.33203125" style="57" bestFit="1" customWidth="1"/>
    <col min="7693" max="7936" width="8.88671875" style="57"/>
    <col min="7937" max="7937" width="6" style="57" customWidth="1"/>
    <col min="7938" max="7938" width="5.77734375" style="57" customWidth="1"/>
    <col min="7939" max="7939" width="19.77734375" style="57" customWidth="1"/>
    <col min="7940" max="7940" width="29.77734375" style="57" customWidth="1"/>
    <col min="7941" max="7941" width="27.5546875" style="57" customWidth="1"/>
    <col min="7942" max="7942" width="4.77734375" style="57" customWidth="1"/>
    <col min="7943" max="7943" width="9.33203125" style="57" bestFit="1" customWidth="1"/>
    <col min="7944" max="7944" width="11.33203125" style="57" customWidth="1"/>
    <col min="7945" max="7946" width="8.88671875" style="57"/>
    <col min="7947" max="7948" width="9.33203125" style="57" bestFit="1" customWidth="1"/>
    <col min="7949" max="8192" width="8.88671875" style="57"/>
    <col min="8193" max="8193" width="6" style="57" customWidth="1"/>
    <col min="8194" max="8194" width="5.77734375" style="57" customWidth="1"/>
    <col min="8195" max="8195" width="19.77734375" style="57" customWidth="1"/>
    <col min="8196" max="8196" width="29.77734375" style="57" customWidth="1"/>
    <col min="8197" max="8197" width="27.5546875" style="57" customWidth="1"/>
    <col min="8198" max="8198" width="4.77734375" style="57" customWidth="1"/>
    <col min="8199" max="8199" width="9.33203125" style="57" bestFit="1" customWidth="1"/>
    <col min="8200" max="8200" width="11.33203125" style="57" customWidth="1"/>
    <col min="8201" max="8202" width="8.88671875" style="57"/>
    <col min="8203" max="8204" width="9.33203125" style="57" bestFit="1" customWidth="1"/>
    <col min="8205" max="8448" width="8.88671875" style="57"/>
    <col min="8449" max="8449" width="6" style="57" customWidth="1"/>
    <col min="8450" max="8450" width="5.77734375" style="57" customWidth="1"/>
    <col min="8451" max="8451" width="19.77734375" style="57" customWidth="1"/>
    <col min="8452" max="8452" width="29.77734375" style="57" customWidth="1"/>
    <col min="8453" max="8453" width="27.5546875" style="57" customWidth="1"/>
    <col min="8454" max="8454" width="4.77734375" style="57" customWidth="1"/>
    <col min="8455" max="8455" width="9.33203125" style="57" bestFit="1" customWidth="1"/>
    <col min="8456" max="8456" width="11.33203125" style="57" customWidth="1"/>
    <col min="8457" max="8458" width="8.88671875" style="57"/>
    <col min="8459" max="8460" width="9.33203125" style="57" bestFit="1" customWidth="1"/>
    <col min="8461" max="8704" width="8.88671875" style="57"/>
    <col min="8705" max="8705" width="6" style="57" customWidth="1"/>
    <col min="8706" max="8706" width="5.77734375" style="57" customWidth="1"/>
    <col min="8707" max="8707" width="19.77734375" style="57" customWidth="1"/>
    <col min="8708" max="8708" width="29.77734375" style="57" customWidth="1"/>
    <col min="8709" max="8709" width="27.5546875" style="57" customWidth="1"/>
    <col min="8710" max="8710" width="4.77734375" style="57" customWidth="1"/>
    <col min="8711" max="8711" width="9.33203125" style="57" bestFit="1" customWidth="1"/>
    <col min="8712" max="8712" width="11.33203125" style="57" customWidth="1"/>
    <col min="8713" max="8714" width="8.88671875" style="57"/>
    <col min="8715" max="8716" width="9.33203125" style="57" bestFit="1" customWidth="1"/>
    <col min="8717" max="8960" width="8.88671875" style="57"/>
    <col min="8961" max="8961" width="6" style="57" customWidth="1"/>
    <col min="8962" max="8962" width="5.77734375" style="57" customWidth="1"/>
    <col min="8963" max="8963" width="19.77734375" style="57" customWidth="1"/>
    <col min="8964" max="8964" width="29.77734375" style="57" customWidth="1"/>
    <col min="8965" max="8965" width="27.5546875" style="57" customWidth="1"/>
    <col min="8966" max="8966" width="4.77734375" style="57" customWidth="1"/>
    <col min="8967" max="8967" width="9.33203125" style="57" bestFit="1" customWidth="1"/>
    <col min="8968" max="8968" width="11.33203125" style="57" customWidth="1"/>
    <col min="8969" max="8970" width="8.88671875" style="57"/>
    <col min="8971" max="8972" width="9.33203125" style="57" bestFit="1" customWidth="1"/>
    <col min="8973" max="9216" width="8.88671875" style="57"/>
    <col min="9217" max="9217" width="6" style="57" customWidth="1"/>
    <col min="9218" max="9218" width="5.77734375" style="57" customWidth="1"/>
    <col min="9219" max="9219" width="19.77734375" style="57" customWidth="1"/>
    <col min="9220" max="9220" width="29.77734375" style="57" customWidth="1"/>
    <col min="9221" max="9221" width="27.5546875" style="57" customWidth="1"/>
    <col min="9222" max="9222" width="4.77734375" style="57" customWidth="1"/>
    <col min="9223" max="9223" width="9.33203125" style="57" bestFit="1" customWidth="1"/>
    <col min="9224" max="9224" width="11.33203125" style="57" customWidth="1"/>
    <col min="9225" max="9226" width="8.88671875" style="57"/>
    <col min="9227" max="9228" width="9.33203125" style="57" bestFit="1" customWidth="1"/>
    <col min="9229" max="9472" width="8.88671875" style="57"/>
    <col min="9473" max="9473" width="6" style="57" customWidth="1"/>
    <col min="9474" max="9474" width="5.77734375" style="57" customWidth="1"/>
    <col min="9475" max="9475" width="19.77734375" style="57" customWidth="1"/>
    <col min="9476" max="9476" width="29.77734375" style="57" customWidth="1"/>
    <col min="9477" max="9477" width="27.5546875" style="57" customWidth="1"/>
    <col min="9478" max="9478" width="4.77734375" style="57" customWidth="1"/>
    <col min="9479" max="9479" width="9.33203125" style="57" bestFit="1" customWidth="1"/>
    <col min="9480" max="9480" width="11.33203125" style="57" customWidth="1"/>
    <col min="9481" max="9482" width="8.88671875" style="57"/>
    <col min="9483" max="9484" width="9.33203125" style="57" bestFit="1" customWidth="1"/>
    <col min="9485" max="9728" width="8.88671875" style="57"/>
    <col min="9729" max="9729" width="6" style="57" customWidth="1"/>
    <col min="9730" max="9730" width="5.77734375" style="57" customWidth="1"/>
    <col min="9731" max="9731" width="19.77734375" style="57" customWidth="1"/>
    <col min="9732" max="9732" width="29.77734375" style="57" customWidth="1"/>
    <col min="9733" max="9733" width="27.5546875" style="57" customWidth="1"/>
    <col min="9734" max="9734" width="4.77734375" style="57" customWidth="1"/>
    <col min="9735" max="9735" width="9.33203125" style="57" bestFit="1" customWidth="1"/>
    <col min="9736" max="9736" width="11.33203125" style="57" customWidth="1"/>
    <col min="9737" max="9738" width="8.88671875" style="57"/>
    <col min="9739" max="9740" width="9.33203125" style="57" bestFit="1" customWidth="1"/>
    <col min="9741" max="9984" width="8.88671875" style="57"/>
    <col min="9985" max="9985" width="6" style="57" customWidth="1"/>
    <col min="9986" max="9986" width="5.77734375" style="57" customWidth="1"/>
    <col min="9987" max="9987" width="19.77734375" style="57" customWidth="1"/>
    <col min="9988" max="9988" width="29.77734375" style="57" customWidth="1"/>
    <col min="9989" max="9989" width="27.5546875" style="57" customWidth="1"/>
    <col min="9990" max="9990" width="4.77734375" style="57" customWidth="1"/>
    <col min="9991" max="9991" width="9.33203125" style="57" bestFit="1" customWidth="1"/>
    <col min="9992" max="9992" width="11.33203125" style="57" customWidth="1"/>
    <col min="9993" max="9994" width="8.88671875" style="57"/>
    <col min="9995" max="9996" width="9.33203125" style="57" bestFit="1" customWidth="1"/>
    <col min="9997" max="10240" width="8.88671875" style="57"/>
    <col min="10241" max="10241" width="6" style="57" customWidth="1"/>
    <col min="10242" max="10242" width="5.77734375" style="57" customWidth="1"/>
    <col min="10243" max="10243" width="19.77734375" style="57" customWidth="1"/>
    <col min="10244" max="10244" width="29.77734375" style="57" customWidth="1"/>
    <col min="10245" max="10245" width="27.5546875" style="57" customWidth="1"/>
    <col min="10246" max="10246" width="4.77734375" style="57" customWidth="1"/>
    <col min="10247" max="10247" width="9.33203125" style="57" bestFit="1" customWidth="1"/>
    <col min="10248" max="10248" width="11.33203125" style="57" customWidth="1"/>
    <col min="10249" max="10250" width="8.88671875" style="57"/>
    <col min="10251" max="10252" width="9.33203125" style="57" bestFit="1" customWidth="1"/>
    <col min="10253" max="10496" width="8.88671875" style="57"/>
    <col min="10497" max="10497" width="6" style="57" customWidth="1"/>
    <col min="10498" max="10498" width="5.77734375" style="57" customWidth="1"/>
    <col min="10499" max="10499" width="19.77734375" style="57" customWidth="1"/>
    <col min="10500" max="10500" width="29.77734375" style="57" customWidth="1"/>
    <col min="10501" max="10501" width="27.5546875" style="57" customWidth="1"/>
    <col min="10502" max="10502" width="4.77734375" style="57" customWidth="1"/>
    <col min="10503" max="10503" width="9.33203125" style="57" bestFit="1" customWidth="1"/>
    <col min="10504" max="10504" width="11.33203125" style="57" customWidth="1"/>
    <col min="10505" max="10506" width="8.88671875" style="57"/>
    <col min="10507" max="10508" width="9.33203125" style="57" bestFit="1" customWidth="1"/>
    <col min="10509" max="10752" width="8.88671875" style="57"/>
    <col min="10753" max="10753" width="6" style="57" customWidth="1"/>
    <col min="10754" max="10754" width="5.77734375" style="57" customWidth="1"/>
    <col min="10755" max="10755" width="19.77734375" style="57" customWidth="1"/>
    <col min="10756" max="10756" width="29.77734375" style="57" customWidth="1"/>
    <col min="10757" max="10757" width="27.5546875" style="57" customWidth="1"/>
    <col min="10758" max="10758" width="4.77734375" style="57" customWidth="1"/>
    <col min="10759" max="10759" width="9.33203125" style="57" bestFit="1" customWidth="1"/>
    <col min="10760" max="10760" width="11.33203125" style="57" customWidth="1"/>
    <col min="10761" max="10762" width="8.88671875" style="57"/>
    <col min="10763" max="10764" width="9.33203125" style="57" bestFit="1" customWidth="1"/>
    <col min="10765" max="11008" width="8.88671875" style="57"/>
    <col min="11009" max="11009" width="6" style="57" customWidth="1"/>
    <col min="11010" max="11010" width="5.77734375" style="57" customWidth="1"/>
    <col min="11011" max="11011" width="19.77734375" style="57" customWidth="1"/>
    <col min="11012" max="11012" width="29.77734375" style="57" customWidth="1"/>
    <col min="11013" max="11013" width="27.5546875" style="57" customWidth="1"/>
    <col min="11014" max="11014" width="4.77734375" style="57" customWidth="1"/>
    <col min="11015" max="11015" width="9.33203125" style="57" bestFit="1" customWidth="1"/>
    <col min="11016" max="11016" width="11.33203125" style="57" customWidth="1"/>
    <col min="11017" max="11018" width="8.88671875" style="57"/>
    <col min="11019" max="11020" width="9.33203125" style="57" bestFit="1" customWidth="1"/>
    <col min="11021" max="11264" width="8.88671875" style="57"/>
    <col min="11265" max="11265" width="6" style="57" customWidth="1"/>
    <col min="11266" max="11266" width="5.77734375" style="57" customWidth="1"/>
    <col min="11267" max="11267" width="19.77734375" style="57" customWidth="1"/>
    <col min="11268" max="11268" width="29.77734375" style="57" customWidth="1"/>
    <col min="11269" max="11269" width="27.5546875" style="57" customWidth="1"/>
    <col min="11270" max="11270" width="4.77734375" style="57" customWidth="1"/>
    <col min="11271" max="11271" width="9.33203125" style="57" bestFit="1" customWidth="1"/>
    <col min="11272" max="11272" width="11.33203125" style="57" customWidth="1"/>
    <col min="11273" max="11274" width="8.88671875" style="57"/>
    <col min="11275" max="11276" width="9.33203125" style="57" bestFit="1" customWidth="1"/>
    <col min="11277" max="11520" width="8.88671875" style="57"/>
    <col min="11521" max="11521" width="6" style="57" customWidth="1"/>
    <col min="11522" max="11522" width="5.77734375" style="57" customWidth="1"/>
    <col min="11523" max="11523" width="19.77734375" style="57" customWidth="1"/>
    <col min="11524" max="11524" width="29.77734375" style="57" customWidth="1"/>
    <col min="11525" max="11525" width="27.5546875" style="57" customWidth="1"/>
    <col min="11526" max="11526" width="4.77734375" style="57" customWidth="1"/>
    <col min="11527" max="11527" width="9.33203125" style="57" bestFit="1" customWidth="1"/>
    <col min="11528" max="11528" width="11.33203125" style="57" customWidth="1"/>
    <col min="11529" max="11530" width="8.88671875" style="57"/>
    <col min="11531" max="11532" width="9.33203125" style="57" bestFit="1" customWidth="1"/>
    <col min="11533" max="11776" width="8.88671875" style="57"/>
    <col min="11777" max="11777" width="6" style="57" customWidth="1"/>
    <col min="11778" max="11778" width="5.77734375" style="57" customWidth="1"/>
    <col min="11779" max="11779" width="19.77734375" style="57" customWidth="1"/>
    <col min="11780" max="11780" width="29.77734375" style="57" customWidth="1"/>
    <col min="11781" max="11781" width="27.5546875" style="57" customWidth="1"/>
    <col min="11782" max="11782" width="4.77734375" style="57" customWidth="1"/>
    <col min="11783" max="11783" width="9.33203125" style="57" bestFit="1" customWidth="1"/>
    <col min="11784" max="11784" width="11.33203125" style="57" customWidth="1"/>
    <col min="11785" max="11786" width="8.88671875" style="57"/>
    <col min="11787" max="11788" width="9.33203125" style="57" bestFit="1" customWidth="1"/>
    <col min="11789" max="12032" width="8.88671875" style="57"/>
    <col min="12033" max="12033" width="6" style="57" customWidth="1"/>
    <col min="12034" max="12034" width="5.77734375" style="57" customWidth="1"/>
    <col min="12035" max="12035" width="19.77734375" style="57" customWidth="1"/>
    <col min="12036" max="12036" width="29.77734375" style="57" customWidth="1"/>
    <col min="12037" max="12037" width="27.5546875" style="57" customWidth="1"/>
    <col min="12038" max="12038" width="4.77734375" style="57" customWidth="1"/>
    <col min="12039" max="12039" width="9.33203125" style="57" bestFit="1" customWidth="1"/>
    <col min="12040" max="12040" width="11.33203125" style="57" customWidth="1"/>
    <col min="12041" max="12042" width="8.88671875" style="57"/>
    <col min="12043" max="12044" width="9.33203125" style="57" bestFit="1" customWidth="1"/>
    <col min="12045" max="12288" width="8.88671875" style="57"/>
    <col min="12289" max="12289" width="6" style="57" customWidth="1"/>
    <col min="12290" max="12290" width="5.77734375" style="57" customWidth="1"/>
    <col min="12291" max="12291" width="19.77734375" style="57" customWidth="1"/>
    <col min="12292" max="12292" width="29.77734375" style="57" customWidth="1"/>
    <col min="12293" max="12293" width="27.5546875" style="57" customWidth="1"/>
    <col min="12294" max="12294" width="4.77734375" style="57" customWidth="1"/>
    <col min="12295" max="12295" width="9.33203125" style="57" bestFit="1" customWidth="1"/>
    <col min="12296" max="12296" width="11.33203125" style="57" customWidth="1"/>
    <col min="12297" max="12298" width="8.88671875" style="57"/>
    <col min="12299" max="12300" width="9.33203125" style="57" bestFit="1" customWidth="1"/>
    <col min="12301" max="12544" width="8.88671875" style="57"/>
    <col min="12545" max="12545" width="6" style="57" customWidth="1"/>
    <col min="12546" max="12546" width="5.77734375" style="57" customWidth="1"/>
    <col min="12547" max="12547" width="19.77734375" style="57" customWidth="1"/>
    <col min="12548" max="12548" width="29.77734375" style="57" customWidth="1"/>
    <col min="12549" max="12549" width="27.5546875" style="57" customWidth="1"/>
    <col min="12550" max="12550" width="4.77734375" style="57" customWidth="1"/>
    <col min="12551" max="12551" width="9.33203125" style="57" bestFit="1" customWidth="1"/>
    <col min="12552" max="12552" width="11.33203125" style="57" customWidth="1"/>
    <col min="12553" max="12554" width="8.88671875" style="57"/>
    <col min="12555" max="12556" width="9.33203125" style="57" bestFit="1" customWidth="1"/>
    <col min="12557" max="12800" width="8.88671875" style="57"/>
    <col min="12801" max="12801" width="6" style="57" customWidth="1"/>
    <col min="12802" max="12802" width="5.77734375" style="57" customWidth="1"/>
    <col min="12803" max="12803" width="19.77734375" style="57" customWidth="1"/>
    <col min="12804" max="12804" width="29.77734375" style="57" customWidth="1"/>
    <col min="12805" max="12805" width="27.5546875" style="57" customWidth="1"/>
    <col min="12806" max="12806" width="4.77734375" style="57" customWidth="1"/>
    <col min="12807" max="12807" width="9.33203125" style="57" bestFit="1" customWidth="1"/>
    <col min="12808" max="12808" width="11.33203125" style="57" customWidth="1"/>
    <col min="12809" max="12810" width="8.88671875" style="57"/>
    <col min="12811" max="12812" width="9.33203125" style="57" bestFit="1" customWidth="1"/>
    <col min="12813" max="13056" width="8.88671875" style="57"/>
    <col min="13057" max="13057" width="6" style="57" customWidth="1"/>
    <col min="13058" max="13058" width="5.77734375" style="57" customWidth="1"/>
    <col min="13059" max="13059" width="19.77734375" style="57" customWidth="1"/>
    <col min="13060" max="13060" width="29.77734375" style="57" customWidth="1"/>
    <col min="13061" max="13061" width="27.5546875" style="57" customWidth="1"/>
    <col min="13062" max="13062" width="4.77734375" style="57" customWidth="1"/>
    <col min="13063" max="13063" width="9.33203125" style="57" bestFit="1" customWidth="1"/>
    <col min="13064" max="13064" width="11.33203125" style="57" customWidth="1"/>
    <col min="13065" max="13066" width="8.88671875" style="57"/>
    <col min="13067" max="13068" width="9.33203125" style="57" bestFit="1" customWidth="1"/>
    <col min="13069" max="13312" width="8.88671875" style="57"/>
    <col min="13313" max="13313" width="6" style="57" customWidth="1"/>
    <col min="13314" max="13314" width="5.77734375" style="57" customWidth="1"/>
    <col min="13315" max="13315" width="19.77734375" style="57" customWidth="1"/>
    <col min="13316" max="13316" width="29.77734375" style="57" customWidth="1"/>
    <col min="13317" max="13317" width="27.5546875" style="57" customWidth="1"/>
    <col min="13318" max="13318" width="4.77734375" style="57" customWidth="1"/>
    <col min="13319" max="13319" width="9.33203125" style="57" bestFit="1" customWidth="1"/>
    <col min="13320" max="13320" width="11.33203125" style="57" customWidth="1"/>
    <col min="13321" max="13322" width="8.88671875" style="57"/>
    <col min="13323" max="13324" width="9.33203125" style="57" bestFit="1" customWidth="1"/>
    <col min="13325" max="13568" width="8.88671875" style="57"/>
    <col min="13569" max="13569" width="6" style="57" customWidth="1"/>
    <col min="13570" max="13570" width="5.77734375" style="57" customWidth="1"/>
    <col min="13571" max="13571" width="19.77734375" style="57" customWidth="1"/>
    <col min="13572" max="13572" width="29.77734375" style="57" customWidth="1"/>
    <col min="13573" max="13573" width="27.5546875" style="57" customWidth="1"/>
    <col min="13574" max="13574" width="4.77734375" style="57" customWidth="1"/>
    <col min="13575" max="13575" width="9.33203125" style="57" bestFit="1" customWidth="1"/>
    <col min="13576" max="13576" width="11.33203125" style="57" customWidth="1"/>
    <col min="13577" max="13578" width="8.88671875" style="57"/>
    <col min="13579" max="13580" width="9.33203125" style="57" bestFit="1" customWidth="1"/>
    <col min="13581" max="13824" width="8.88671875" style="57"/>
    <col min="13825" max="13825" width="6" style="57" customWidth="1"/>
    <col min="13826" max="13826" width="5.77734375" style="57" customWidth="1"/>
    <col min="13827" max="13827" width="19.77734375" style="57" customWidth="1"/>
    <col min="13828" max="13828" width="29.77734375" style="57" customWidth="1"/>
    <col min="13829" max="13829" width="27.5546875" style="57" customWidth="1"/>
    <col min="13830" max="13830" width="4.77734375" style="57" customWidth="1"/>
    <col min="13831" max="13831" width="9.33203125" style="57" bestFit="1" customWidth="1"/>
    <col min="13832" max="13832" width="11.33203125" style="57" customWidth="1"/>
    <col min="13833" max="13834" width="8.88671875" style="57"/>
    <col min="13835" max="13836" width="9.33203125" style="57" bestFit="1" customWidth="1"/>
    <col min="13837" max="14080" width="8.88671875" style="57"/>
    <col min="14081" max="14081" width="6" style="57" customWidth="1"/>
    <col min="14082" max="14082" width="5.77734375" style="57" customWidth="1"/>
    <col min="14083" max="14083" width="19.77734375" style="57" customWidth="1"/>
    <col min="14084" max="14084" width="29.77734375" style="57" customWidth="1"/>
    <col min="14085" max="14085" width="27.5546875" style="57" customWidth="1"/>
    <col min="14086" max="14086" width="4.77734375" style="57" customWidth="1"/>
    <col min="14087" max="14087" width="9.33203125" style="57" bestFit="1" customWidth="1"/>
    <col min="14088" max="14088" width="11.33203125" style="57" customWidth="1"/>
    <col min="14089" max="14090" width="8.88671875" style="57"/>
    <col min="14091" max="14092" width="9.33203125" style="57" bestFit="1" customWidth="1"/>
    <col min="14093" max="14336" width="8.88671875" style="57"/>
    <col min="14337" max="14337" width="6" style="57" customWidth="1"/>
    <col min="14338" max="14338" width="5.77734375" style="57" customWidth="1"/>
    <col min="14339" max="14339" width="19.77734375" style="57" customWidth="1"/>
    <col min="14340" max="14340" width="29.77734375" style="57" customWidth="1"/>
    <col min="14341" max="14341" width="27.5546875" style="57" customWidth="1"/>
    <col min="14342" max="14342" width="4.77734375" style="57" customWidth="1"/>
    <col min="14343" max="14343" width="9.33203125" style="57" bestFit="1" customWidth="1"/>
    <col min="14344" max="14344" width="11.33203125" style="57" customWidth="1"/>
    <col min="14345" max="14346" width="8.88671875" style="57"/>
    <col min="14347" max="14348" width="9.33203125" style="57" bestFit="1" customWidth="1"/>
    <col min="14349" max="14592" width="8.88671875" style="57"/>
    <col min="14593" max="14593" width="6" style="57" customWidth="1"/>
    <col min="14594" max="14594" width="5.77734375" style="57" customWidth="1"/>
    <col min="14595" max="14595" width="19.77734375" style="57" customWidth="1"/>
    <col min="14596" max="14596" width="29.77734375" style="57" customWidth="1"/>
    <col min="14597" max="14597" width="27.5546875" style="57" customWidth="1"/>
    <col min="14598" max="14598" width="4.77734375" style="57" customWidth="1"/>
    <col min="14599" max="14599" width="9.33203125" style="57" bestFit="1" customWidth="1"/>
    <col min="14600" max="14600" width="11.33203125" style="57" customWidth="1"/>
    <col min="14601" max="14602" width="8.88671875" style="57"/>
    <col min="14603" max="14604" width="9.33203125" style="57" bestFit="1" customWidth="1"/>
    <col min="14605" max="14848" width="8.88671875" style="57"/>
    <col min="14849" max="14849" width="6" style="57" customWidth="1"/>
    <col min="14850" max="14850" width="5.77734375" style="57" customWidth="1"/>
    <col min="14851" max="14851" width="19.77734375" style="57" customWidth="1"/>
    <col min="14852" max="14852" width="29.77734375" style="57" customWidth="1"/>
    <col min="14853" max="14853" width="27.5546875" style="57" customWidth="1"/>
    <col min="14854" max="14854" width="4.77734375" style="57" customWidth="1"/>
    <col min="14855" max="14855" width="9.33203125" style="57" bestFit="1" customWidth="1"/>
    <col min="14856" max="14856" width="11.33203125" style="57" customWidth="1"/>
    <col min="14857" max="14858" width="8.88671875" style="57"/>
    <col min="14859" max="14860" width="9.33203125" style="57" bestFit="1" customWidth="1"/>
    <col min="14861" max="15104" width="8.88671875" style="57"/>
    <col min="15105" max="15105" width="6" style="57" customWidth="1"/>
    <col min="15106" max="15106" width="5.77734375" style="57" customWidth="1"/>
    <col min="15107" max="15107" width="19.77734375" style="57" customWidth="1"/>
    <col min="15108" max="15108" width="29.77734375" style="57" customWidth="1"/>
    <col min="15109" max="15109" width="27.5546875" style="57" customWidth="1"/>
    <col min="15110" max="15110" width="4.77734375" style="57" customWidth="1"/>
    <col min="15111" max="15111" width="9.33203125" style="57" bestFit="1" customWidth="1"/>
    <col min="15112" max="15112" width="11.33203125" style="57" customWidth="1"/>
    <col min="15113" max="15114" width="8.88671875" style="57"/>
    <col min="15115" max="15116" width="9.33203125" style="57" bestFit="1" customWidth="1"/>
    <col min="15117" max="15360" width="8.88671875" style="57"/>
    <col min="15361" max="15361" width="6" style="57" customWidth="1"/>
    <col min="15362" max="15362" width="5.77734375" style="57" customWidth="1"/>
    <col min="15363" max="15363" width="19.77734375" style="57" customWidth="1"/>
    <col min="15364" max="15364" width="29.77734375" style="57" customWidth="1"/>
    <col min="15365" max="15365" width="27.5546875" style="57" customWidth="1"/>
    <col min="15366" max="15366" width="4.77734375" style="57" customWidth="1"/>
    <col min="15367" max="15367" width="9.33203125" style="57" bestFit="1" customWidth="1"/>
    <col min="15368" max="15368" width="11.33203125" style="57" customWidth="1"/>
    <col min="15369" max="15370" width="8.88671875" style="57"/>
    <col min="15371" max="15372" width="9.33203125" style="57" bestFit="1" customWidth="1"/>
    <col min="15373" max="15616" width="8.88671875" style="57"/>
    <col min="15617" max="15617" width="6" style="57" customWidth="1"/>
    <col min="15618" max="15618" width="5.77734375" style="57" customWidth="1"/>
    <col min="15619" max="15619" width="19.77734375" style="57" customWidth="1"/>
    <col min="15620" max="15620" width="29.77734375" style="57" customWidth="1"/>
    <col min="15621" max="15621" width="27.5546875" style="57" customWidth="1"/>
    <col min="15622" max="15622" width="4.77734375" style="57" customWidth="1"/>
    <col min="15623" max="15623" width="9.33203125" style="57" bestFit="1" customWidth="1"/>
    <col min="15624" max="15624" width="11.33203125" style="57" customWidth="1"/>
    <col min="15625" max="15626" width="8.88671875" style="57"/>
    <col min="15627" max="15628" width="9.33203125" style="57" bestFit="1" customWidth="1"/>
    <col min="15629" max="15872" width="8.88671875" style="57"/>
    <col min="15873" max="15873" width="6" style="57" customWidth="1"/>
    <col min="15874" max="15874" width="5.77734375" style="57" customWidth="1"/>
    <col min="15875" max="15875" width="19.77734375" style="57" customWidth="1"/>
    <col min="15876" max="15876" width="29.77734375" style="57" customWidth="1"/>
    <col min="15877" max="15877" width="27.5546875" style="57" customWidth="1"/>
    <col min="15878" max="15878" width="4.77734375" style="57" customWidth="1"/>
    <col min="15879" max="15879" width="9.33203125" style="57" bestFit="1" customWidth="1"/>
    <col min="15880" max="15880" width="11.33203125" style="57" customWidth="1"/>
    <col min="15881" max="15882" width="8.88671875" style="57"/>
    <col min="15883" max="15884" width="9.33203125" style="57" bestFit="1" customWidth="1"/>
    <col min="15885" max="16128" width="8.88671875" style="57"/>
    <col min="16129" max="16129" width="6" style="57" customWidth="1"/>
    <col min="16130" max="16130" width="5.77734375" style="57" customWidth="1"/>
    <col min="16131" max="16131" width="19.77734375" style="57" customWidth="1"/>
    <col min="16132" max="16132" width="29.77734375" style="57" customWidth="1"/>
    <col min="16133" max="16133" width="27.5546875" style="57" customWidth="1"/>
    <col min="16134" max="16134" width="4.77734375" style="57" customWidth="1"/>
    <col min="16135" max="16135" width="9.33203125" style="57" bestFit="1" customWidth="1"/>
    <col min="16136" max="16136" width="11.33203125" style="57" customWidth="1"/>
    <col min="16137" max="16138" width="8.88671875" style="57"/>
    <col min="16139" max="16140" width="9.33203125" style="57" bestFit="1" customWidth="1"/>
    <col min="16141" max="16384" width="8.88671875" style="57"/>
  </cols>
  <sheetData>
    <row r="1" spans="1:11" s="56" customFormat="1" ht="22.5" customHeight="1" x14ac:dyDescent="0.15">
      <c r="A1" s="168" t="s">
        <v>474</v>
      </c>
      <c r="B1" s="168"/>
      <c r="C1" s="168"/>
      <c r="D1" s="168"/>
      <c r="E1" s="168"/>
      <c r="F1" s="168"/>
      <c r="G1" s="168"/>
    </row>
    <row r="2" spans="1:11" ht="17.100000000000001" customHeight="1" x14ac:dyDescent="0.15">
      <c r="H2" s="58"/>
    </row>
    <row r="3" spans="1:11" ht="17.100000000000001" customHeight="1" x14ac:dyDescent="0.15">
      <c r="A3" s="59" t="s">
        <v>475</v>
      </c>
      <c r="B3" s="59"/>
      <c r="C3" s="59"/>
      <c r="D3" s="59"/>
      <c r="E3" s="59"/>
      <c r="F3" s="59"/>
      <c r="H3" s="58" t="s">
        <v>476</v>
      </c>
    </row>
    <row r="4" spans="1:11" ht="21.75" customHeight="1" x14ac:dyDescent="0.15">
      <c r="A4" s="169" t="s">
        <v>477</v>
      </c>
      <c r="B4" s="169"/>
      <c r="C4" s="60" t="s">
        <v>478</v>
      </c>
      <c r="D4" s="60" t="s">
        <v>479</v>
      </c>
      <c r="E4" s="169" t="s">
        <v>480</v>
      </c>
      <c r="F4" s="169"/>
      <c r="G4" s="169"/>
      <c r="H4" s="61" t="s">
        <v>481</v>
      </c>
    </row>
    <row r="5" spans="1:11" ht="17.100000000000001" customHeight="1" x14ac:dyDescent="0.15">
      <c r="A5" s="170" t="s">
        <v>482</v>
      </c>
      <c r="B5" s="172" t="s">
        <v>483</v>
      </c>
      <c r="C5" s="62" t="s">
        <v>484</v>
      </c>
      <c r="D5" s="63">
        <f>'총괄표(전기)'!I29</f>
        <v>0</v>
      </c>
      <c r="E5" s="64"/>
      <c r="F5" s="65"/>
      <c r="G5" s="66"/>
      <c r="H5" s="61"/>
    </row>
    <row r="6" spans="1:11" ht="17.100000000000001" customHeight="1" x14ac:dyDescent="0.15">
      <c r="A6" s="171"/>
      <c r="B6" s="172"/>
      <c r="C6" s="62" t="s">
        <v>485</v>
      </c>
      <c r="D6" s="67"/>
      <c r="E6" s="64"/>
      <c r="F6" s="65"/>
      <c r="G6" s="66"/>
      <c r="H6" s="61"/>
    </row>
    <row r="7" spans="1:11" ht="17.100000000000001" customHeight="1" x14ac:dyDescent="0.15">
      <c r="A7" s="171"/>
      <c r="B7" s="172"/>
      <c r="C7" s="62" t="s">
        <v>486</v>
      </c>
      <c r="D7" s="67">
        <f>INT(SUM(D5:D6))</f>
        <v>0</v>
      </c>
      <c r="E7" s="64"/>
      <c r="F7" s="65"/>
      <c r="G7" s="66"/>
      <c r="H7" s="61"/>
    </row>
    <row r="8" spans="1:11" ht="17.100000000000001" customHeight="1" x14ac:dyDescent="0.15">
      <c r="A8" s="171"/>
      <c r="B8" s="68" t="s">
        <v>487</v>
      </c>
      <c r="C8" s="62" t="s">
        <v>488</v>
      </c>
      <c r="D8" s="67">
        <f>'총괄표(전기)'!L29</f>
        <v>0</v>
      </c>
      <c r="E8" s="64"/>
      <c r="F8" s="65"/>
      <c r="G8" s="66"/>
      <c r="H8" s="61"/>
    </row>
    <row r="9" spans="1:11" ht="17.100000000000001" customHeight="1" x14ac:dyDescent="0.15">
      <c r="A9" s="171"/>
      <c r="B9" s="69" t="s">
        <v>489</v>
      </c>
      <c r="C9" s="62" t="s">
        <v>490</v>
      </c>
      <c r="D9" s="70">
        <f>INT(D8*15%)</f>
        <v>0</v>
      </c>
      <c r="E9" s="71" t="s">
        <v>491</v>
      </c>
      <c r="F9" s="72" t="s">
        <v>492</v>
      </c>
      <c r="G9" s="73">
        <v>0.15</v>
      </c>
      <c r="H9" s="61"/>
    </row>
    <row r="10" spans="1:11" ht="17.100000000000001" customHeight="1" x14ac:dyDescent="0.15">
      <c r="A10" s="171"/>
      <c r="B10" s="74" t="s">
        <v>493</v>
      </c>
      <c r="C10" s="62" t="s">
        <v>486</v>
      </c>
      <c r="D10" s="67">
        <f>SUM(D8:D9)</f>
        <v>0</v>
      </c>
      <c r="E10" s="71"/>
      <c r="F10" s="72"/>
      <c r="G10" s="75"/>
      <c r="H10" s="61"/>
    </row>
    <row r="11" spans="1:11" ht="17.100000000000001" customHeight="1" x14ac:dyDescent="0.15">
      <c r="A11" s="171"/>
      <c r="B11" s="68"/>
      <c r="C11" s="62" t="s">
        <v>494</v>
      </c>
      <c r="D11" s="67">
        <v>0</v>
      </c>
      <c r="E11" s="71"/>
      <c r="F11" s="72"/>
      <c r="G11" s="75"/>
      <c r="H11" s="61"/>
    </row>
    <row r="12" spans="1:11" ht="17.100000000000001" customHeight="1" x14ac:dyDescent="0.15">
      <c r="A12" s="171"/>
      <c r="B12" s="69"/>
      <c r="C12" s="62" t="s">
        <v>495</v>
      </c>
      <c r="D12" s="67">
        <f>'총괄표(전기)'!N29</f>
        <v>0</v>
      </c>
      <c r="E12" s="71"/>
      <c r="F12" s="72"/>
      <c r="G12" s="75"/>
      <c r="H12" s="61"/>
    </row>
    <row r="13" spans="1:11" ht="17.100000000000001" customHeight="1" x14ac:dyDescent="0.15">
      <c r="A13" s="171"/>
      <c r="B13" s="69" t="s">
        <v>496</v>
      </c>
      <c r="C13" s="62" t="s">
        <v>497</v>
      </c>
      <c r="D13" s="70">
        <f>INT(D10*3.56%)</f>
        <v>0</v>
      </c>
      <c r="E13" s="71" t="s">
        <v>498</v>
      </c>
      <c r="F13" s="72" t="s">
        <v>492</v>
      </c>
      <c r="G13" s="76">
        <v>3.56E-2</v>
      </c>
      <c r="H13" s="61"/>
    </row>
    <row r="14" spans="1:11" ht="17.100000000000001" customHeight="1" x14ac:dyDescent="0.15">
      <c r="A14" s="171"/>
      <c r="B14" s="69"/>
      <c r="C14" s="62" t="s">
        <v>499</v>
      </c>
      <c r="D14" s="70">
        <f>INT(D10*1.01%)</f>
        <v>0</v>
      </c>
      <c r="E14" s="71" t="s">
        <v>498</v>
      </c>
      <c r="F14" s="72" t="s">
        <v>500</v>
      </c>
      <c r="G14" s="76">
        <v>1.01E-2</v>
      </c>
      <c r="H14" s="61"/>
    </row>
    <row r="15" spans="1:11" ht="17.100000000000001" customHeight="1" x14ac:dyDescent="0.15">
      <c r="A15" s="171"/>
      <c r="B15" s="69"/>
      <c r="C15" s="77" t="s">
        <v>501</v>
      </c>
      <c r="D15" s="70">
        <f>INT(D8*3.545%)</f>
        <v>0</v>
      </c>
      <c r="E15" s="71" t="s">
        <v>502</v>
      </c>
      <c r="F15" s="72" t="s">
        <v>503</v>
      </c>
      <c r="G15" s="78">
        <v>3.5450000000000002E-2</v>
      </c>
      <c r="H15" s="61"/>
    </row>
    <row r="16" spans="1:11" ht="17.100000000000001" customHeight="1" x14ac:dyDescent="0.15">
      <c r="A16" s="171"/>
      <c r="B16" s="69"/>
      <c r="C16" s="77" t="s">
        <v>504</v>
      </c>
      <c r="D16" s="70">
        <f>INT(D8*4.5%)</f>
        <v>0</v>
      </c>
      <c r="E16" s="71" t="s">
        <v>505</v>
      </c>
      <c r="F16" s="72" t="s">
        <v>503</v>
      </c>
      <c r="G16" s="76">
        <v>4.4999999999999998E-2</v>
      </c>
      <c r="H16" s="61"/>
      <c r="J16" s="79"/>
      <c r="K16" s="80"/>
    </row>
    <row r="17" spans="1:14" ht="17.100000000000001" customHeight="1" x14ac:dyDescent="0.15">
      <c r="A17" s="171"/>
      <c r="B17" s="69" t="s">
        <v>506</v>
      </c>
      <c r="C17" s="62" t="s">
        <v>507</v>
      </c>
      <c r="D17" s="70">
        <f>INT(D7+D8)*2.07%</f>
        <v>0</v>
      </c>
      <c r="E17" s="71" t="s">
        <v>508</v>
      </c>
      <c r="F17" s="72" t="s">
        <v>503</v>
      </c>
      <c r="G17" s="76">
        <v>2.07E-2</v>
      </c>
      <c r="H17" s="81"/>
      <c r="J17" s="82"/>
      <c r="K17" s="82"/>
      <c r="L17" s="83"/>
      <c r="M17" s="83"/>
    </row>
    <row r="18" spans="1:14" ht="17.100000000000001" customHeight="1" x14ac:dyDescent="0.15">
      <c r="A18" s="171"/>
      <c r="B18" s="69"/>
      <c r="C18" s="62" t="s">
        <v>509</v>
      </c>
      <c r="D18" s="70">
        <f>INT(D7+D10)*4.6%</f>
        <v>0</v>
      </c>
      <c r="E18" s="71" t="s">
        <v>510</v>
      </c>
      <c r="F18" s="72" t="s">
        <v>503</v>
      </c>
      <c r="G18" s="73">
        <v>4.5999999999999999E-2</v>
      </c>
      <c r="H18" s="61"/>
      <c r="J18" s="83"/>
      <c r="K18" s="82"/>
      <c r="L18" s="84"/>
    </row>
    <row r="19" spans="1:14" ht="17.100000000000001" customHeight="1" x14ac:dyDescent="0.15">
      <c r="A19" s="171"/>
      <c r="B19" s="69"/>
      <c r="C19" s="77" t="s">
        <v>511</v>
      </c>
      <c r="D19" s="85">
        <f>ROUND(D15*12.95%,4)</f>
        <v>0</v>
      </c>
      <c r="E19" s="71" t="s">
        <v>512</v>
      </c>
      <c r="F19" s="72" t="s">
        <v>503</v>
      </c>
      <c r="G19" s="76">
        <v>0.1295</v>
      </c>
      <c r="H19" s="86" t="s">
        <v>513</v>
      </c>
      <c r="K19" s="83"/>
      <c r="L19" s="83"/>
    </row>
    <row r="20" spans="1:14" ht="17.100000000000001" hidden="1" customHeight="1" x14ac:dyDescent="0.15">
      <c r="A20" s="171"/>
      <c r="B20" s="69"/>
      <c r="C20" s="62" t="s">
        <v>514</v>
      </c>
      <c r="D20" s="70">
        <v>0</v>
      </c>
      <c r="E20" s="71" t="s">
        <v>515</v>
      </c>
      <c r="F20" s="72" t="s">
        <v>503</v>
      </c>
      <c r="G20" s="76">
        <v>2.3E-2</v>
      </c>
      <c r="H20" s="61"/>
    </row>
    <row r="21" spans="1:14" ht="17.100000000000001" customHeight="1" x14ac:dyDescent="0.15">
      <c r="A21" s="171"/>
      <c r="B21" s="74"/>
      <c r="C21" s="62" t="s">
        <v>516</v>
      </c>
      <c r="D21" s="67">
        <f>SUM(D11:D19)</f>
        <v>0</v>
      </c>
      <c r="E21" s="71"/>
      <c r="F21" s="72"/>
      <c r="G21" s="75"/>
      <c r="H21" s="61"/>
    </row>
    <row r="22" spans="1:14" ht="17.100000000000001" customHeight="1" x14ac:dyDescent="0.15">
      <c r="A22" s="171"/>
      <c r="B22" s="171" t="s">
        <v>517</v>
      </c>
      <c r="C22" s="171"/>
      <c r="D22" s="67">
        <f>SUM(D7,D10,D21)</f>
        <v>0</v>
      </c>
      <c r="E22" s="71"/>
      <c r="F22" s="72"/>
      <c r="G22" s="75"/>
      <c r="H22" s="61"/>
    </row>
    <row r="23" spans="1:14" ht="20.25" customHeight="1" x14ac:dyDescent="0.15">
      <c r="A23" s="171" t="s">
        <v>518</v>
      </c>
      <c r="B23" s="171"/>
      <c r="C23" s="171"/>
      <c r="D23" s="70">
        <f>INT(D22*8%)</f>
        <v>0</v>
      </c>
      <c r="E23" s="71" t="s">
        <v>519</v>
      </c>
      <c r="F23" s="72" t="s">
        <v>503</v>
      </c>
      <c r="G23" s="73">
        <v>0.08</v>
      </c>
      <c r="H23" s="61"/>
      <c r="K23" s="87"/>
    </row>
    <row r="24" spans="1:14" ht="20.25" customHeight="1" x14ac:dyDescent="0.15">
      <c r="A24" s="171" t="s">
        <v>520</v>
      </c>
      <c r="B24" s="171"/>
      <c r="C24" s="171"/>
      <c r="D24" s="70">
        <f>TRUNC((D10+D21+D23)*0.15/1.1,0)</f>
        <v>0</v>
      </c>
      <c r="E24" s="71" t="s">
        <v>521</v>
      </c>
      <c r="F24" s="72" t="s">
        <v>522</v>
      </c>
      <c r="G24" s="73">
        <v>0.15</v>
      </c>
      <c r="H24" s="61"/>
      <c r="K24" s="88"/>
      <c r="L24" s="88"/>
      <c r="N24" s="88"/>
    </row>
    <row r="25" spans="1:14" ht="20.25" customHeight="1" x14ac:dyDescent="0.15">
      <c r="A25" s="171" t="s">
        <v>523</v>
      </c>
      <c r="B25" s="171"/>
      <c r="C25" s="171"/>
      <c r="D25" s="89">
        <f>SUM(D22:D24)</f>
        <v>0</v>
      </c>
      <c r="E25" s="90"/>
      <c r="F25" s="72"/>
      <c r="G25" s="75"/>
      <c r="H25" s="61"/>
      <c r="K25" s="91"/>
    </row>
    <row r="26" spans="1:14" ht="20.25" customHeight="1" x14ac:dyDescent="0.15">
      <c r="A26" s="171" t="s">
        <v>524</v>
      </c>
      <c r="B26" s="171"/>
      <c r="C26" s="171"/>
      <c r="D26" s="92">
        <f>D25*10%</f>
        <v>0</v>
      </c>
      <c r="E26" s="93"/>
      <c r="F26" s="72"/>
      <c r="G26" s="94"/>
      <c r="H26" s="61"/>
      <c r="K26" s="83"/>
    </row>
    <row r="27" spans="1:14" ht="20.25" customHeight="1" x14ac:dyDescent="0.15">
      <c r="A27" s="174" t="s">
        <v>525</v>
      </c>
      <c r="B27" s="175"/>
      <c r="C27" s="176"/>
      <c r="D27" s="95">
        <f>(D25+D26)</f>
        <v>0</v>
      </c>
      <c r="E27" s="90" t="s">
        <v>526</v>
      </c>
      <c r="F27" s="72"/>
      <c r="G27" s="94"/>
      <c r="H27" s="61"/>
      <c r="K27" s="83"/>
    </row>
    <row r="28" spans="1:14" ht="20.25" hidden="1" customHeight="1" x14ac:dyDescent="0.15">
      <c r="A28" s="174" t="s">
        <v>527</v>
      </c>
      <c r="B28" s="175"/>
      <c r="C28" s="176"/>
      <c r="D28" s="95">
        <v>0</v>
      </c>
      <c r="E28" s="93"/>
      <c r="F28" s="96"/>
      <c r="G28" s="97"/>
      <c r="H28" s="98"/>
      <c r="K28" s="83"/>
    </row>
    <row r="29" spans="1:14" ht="20.25" customHeight="1" x14ac:dyDescent="0.15">
      <c r="A29" s="173" t="s">
        <v>528</v>
      </c>
      <c r="B29" s="173"/>
      <c r="C29" s="173"/>
      <c r="D29" s="99">
        <f>(D27+D28)</f>
        <v>0</v>
      </c>
      <c r="F29" s="72" t="s">
        <v>529</v>
      </c>
      <c r="G29" s="66"/>
      <c r="H29" s="61"/>
      <c r="K29" s="100"/>
      <c r="L29" s="101"/>
    </row>
    <row r="30" spans="1:14" ht="15.75" customHeight="1" x14ac:dyDescent="0.15">
      <c r="A30" s="102"/>
      <c r="B30" s="102"/>
      <c r="C30" s="102"/>
      <c r="D30" s="103"/>
      <c r="E30" s="103"/>
      <c r="F30" s="103"/>
      <c r="G30" s="103"/>
      <c r="K30" s="104"/>
    </row>
    <row r="31" spans="1:14" hidden="1" x14ac:dyDescent="0.15"/>
    <row r="32" spans="1:14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spans="2:11" hidden="1" x14ac:dyDescent="0.15"/>
    <row r="50" spans="2:11" hidden="1" x14ac:dyDescent="0.15"/>
    <row r="51" spans="2:11" hidden="1" x14ac:dyDescent="0.15"/>
    <row r="52" spans="2:11" hidden="1" x14ac:dyDescent="0.15"/>
    <row r="53" spans="2:11" hidden="1" x14ac:dyDescent="0.15"/>
    <row r="54" spans="2:11" hidden="1" x14ac:dyDescent="0.15"/>
    <row r="55" spans="2:11" hidden="1" x14ac:dyDescent="0.15"/>
    <row r="56" spans="2:11" x14ac:dyDescent="0.15">
      <c r="D56" s="101" t="s">
        <v>530</v>
      </c>
      <c r="K56" s="105"/>
    </row>
    <row r="58" spans="2:11" x14ac:dyDescent="0.15">
      <c r="D58" s="101"/>
    </row>
    <row r="59" spans="2:11" x14ac:dyDescent="0.15">
      <c r="D59" s="101"/>
      <c r="E59" s="106"/>
    </row>
    <row r="61" spans="2:11" x14ac:dyDescent="0.15">
      <c r="B61" s="107"/>
      <c r="D61" s="106"/>
      <c r="E61" s="106"/>
    </row>
    <row r="63" spans="2:11" x14ac:dyDescent="0.15">
      <c r="D63" s="101"/>
      <c r="E63" s="101"/>
    </row>
    <row r="65" spans="4:5" x14ac:dyDescent="0.15">
      <c r="D65" s="101"/>
      <c r="E65" s="101"/>
    </row>
  </sheetData>
  <mergeCells count="13">
    <mergeCell ref="A29:C29"/>
    <mergeCell ref="A23:C23"/>
    <mergeCell ref="A24:C24"/>
    <mergeCell ref="A25:C25"/>
    <mergeCell ref="A26:C26"/>
    <mergeCell ref="A27:C27"/>
    <mergeCell ref="A28:C28"/>
    <mergeCell ref="A1:G1"/>
    <mergeCell ref="A4:B4"/>
    <mergeCell ref="E4:G4"/>
    <mergeCell ref="A5:A22"/>
    <mergeCell ref="B5:B7"/>
    <mergeCell ref="B22:C22"/>
  </mergeCells>
  <phoneticPr fontId="2" type="noConversion"/>
  <pageMargins left="0.87" right="0.38" top="0.64" bottom="0.28000000000000003" header="0.17" footer="0.16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5"/>
  <sheetViews>
    <sheetView topLeftCell="D1" zoomScaleNormal="100" workbookViewId="0">
      <pane ySplit="3" topLeftCell="A4" activePane="bottomLeft" state="frozen"/>
      <selection activeCell="D1" sqref="D1"/>
      <selection pane="bottomLeft" activeCell="D4" sqref="D4:Q4"/>
    </sheetView>
  </sheetViews>
  <sheetFormatPr defaultRowHeight="20.45" customHeight="1" x14ac:dyDescent="0.15"/>
  <cols>
    <col min="1" max="1" width="5.77734375" style="2" hidden="1" customWidth="1"/>
    <col min="2" max="2" width="6.5546875" style="13" hidden="1" customWidth="1"/>
    <col min="3" max="3" width="13.6640625" style="13" hidden="1" customWidth="1"/>
    <col min="4" max="4" width="36.21875" style="13" customWidth="1"/>
    <col min="5" max="5" width="9.109375" style="2" hidden="1" customWidth="1"/>
    <col min="6" max="6" width="4.21875" style="18" customWidth="1"/>
    <col min="7" max="7" width="4.6640625" style="25" customWidth="1"/>
    <col min="8" max="8" width="13" style="25" customWidth="1"/>
    <col min="9" max="9" width="13.109375" style="25" customWidth="1"/>
    <col min="10" max="10" width="5.109375" style="25" hidden="1" customWidth="1"/>
    <col min="11" max="11" width="11.21875" style="25" bestFit="1" customWidth="1"/>
    <col min="12" max="12" width="11.5546875" style="25" customWidth="1"/>
    <col min="13" max="14" width="9.44140625" style="25" customWidth="1"/>
    <col min="15" max="15" width="8.77734375" style="25" hidden="1" customWidth="1"/>
    <col min="16" max="16" width="13.21875" style="25" customWidth="1"/>
    <col min="17" max="17" width="10.44140625" style="13" customWidth="1"/>
    <col min="18" max="16384" width="8.88671875" style="2"/>
  </cols>
  <sheetData>
    <row r="1" spans="1:27" ht="20.45" customHeight="1" x14ac:dyDescent="0.15">
      <c r="A1" s="2" t="s">
        <v>246</v>
      </c>
      <c r="B1" s="13" t="s">
        <v>249</v>
      </c>
      <c r="C1" s="13" t="s">
        <v>468</v>
      </c>
      <c r="D1" s="181" t="s">
        <v>457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AA1" s="2" t="s">
        <v>137</v>
      </c>
    </row>
    <row r="2" spans="1:27" s="14" customFormat="1" ht="20.45" customHeight="1" x14ac:dyDescent="0.15">
      <c r="A2" s="183" t="s">
        <v>47</v>
      </c>
      <c r="B2" s="183" t="s">
        <v>23</v>
      </c>
      <c r="C2" s="183" t="s">
        <v>30</v>
      </c>
      <c r="D2" s="184" t="s">
        <v>52</v>
      </c>
      <c r="E2" s="186" t="s">
        <v>24</v>
      </c>
      <c r="F2" s="186" t="s">
        <v>0</v>
      </c>
      <c r="G2" s="180" t="s">
        <v>1</v>
      </c>
      <c r="H2" s="180" t="s">
        <v>25</v>
      </c>
      <c r="I2" s="180"/>
      <c r="J2" s="180" t="s">
        <v>26</v>
      </c>
      <c r="K2" s="180"/>
      <c r="L2" s="180"/>
      <c r="M2" s="180" t="s">
        <v>27</v>
      </c>
      <c r="N2" s="180"/>
      <c r="O2" s="41"/>
      <c r="P2" s="180" t="s">
        <v>31</v>
      </c>
      <c r="Q2" s="184" t="s">
        <v>29</v>
      </c>
    </row>
    <row r="3" spans="1:27" s="14" customFormat="1" ht="20.45" customHeight="1" x14ac:dyDescent="0.15">
      <c r="A3" s="183"/>
      <c r="B3" s="183"/>
      <c r="C3" s="183"/>
      <c r="D3" s="185"/>
      <c r="E3" s="187"/>
      <c r="F3" s="187"/>
      <c r="G3" s="188"/>
      <c r="H3" s="53" t="s">
        <v>32</v>
      </c>
      <c r="I3" s="53" t="s">
        <v>33</v>
      </c>
      <c r="J3" s="53" t="s">
        <v>1</v>
      </c>
      <c r="K3" s="53" t="s">
        <v>32</v>
      </c>
      <c r="L3" s="53" t="s">
        <v>33</v>
      </c>
      <c r="M3" s="53" t="s">
        <v>34</v>
      </c>
      <c r="N3" s="53" t="s">
        <v>33</v>
      </c>
      <c r="O3" s="53" t="s">
        <v>35</v>
      </c>
      <c r="P3" s="188"/>
      <c r="Q3" s="185"/>
    </row>
    <row r="4" spans="1:27" ht="20.45" customHeight="1" x14ac:dyDescent="0.15">
      <c r="A4" s="45"/>
      <c r="B4" s="46" t="s">
        <v>251</v>
      </c>
      <c r="C4" s="46"/>
      <c r="D4" s="177" t="s">
        <v>469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</row>
    <row r="5" spans="1:27" ht="20.45" customHeight="1" x14ac:dyDescent="0.15">
      <c r="A5" s="45"/>
      <c r="B5" s="46" t="s">
        <v>470</v>
      </c>
      <c r="C5" s="46"/>
      <c r="D5" s="12" t="s">
        <v>471</v>
      </c>
      <c r="E5" s="15"/>
      <c r="F5" s="19" t="s">
        <v>225</v>
      </c>
      <c r="G5" s="27">
        <v>1</v>
      </c>
      <c r="H5" s="27">
        <f>'총괄표(전기)'!I55</f>
        <v>0</v>
      </c>
      <c r="I5" s="27">
        <f t="shared" ref="I5:I28" si="0">G5*H5</f>
        <v>0</v>
      </c>
      <c r="J5" s="27"/>
      <c r="K5" s="27">
        <f>'총괄표(전기)'!L55</f>
        <v>0</v>
      </c>
      <c r="L5" s="27">
        <f t="shared" ref="L5:L28" si="1">G5*K5</f>
        <v>0</v>
      </c>
      <c r="M5" s="27">
        <f>'총괄표(전기)'!N55</f>
        <v>0</v>
      </c>
      <c r="N5" s="27">
        <f t="shared" ref="N5:N28" si="2">G5*M5</f>
        <v>0</v>
      </c>
      <c r="O5" s="27"/>
      <c r="P5" s="27">
        <f t="shared" ref="P5:P28" si="3">SUM(I5,L5,N5)</f>
        <v>0</v>
      </c>
      <c r="Q5" s="12"/>
    </row>
    <row r="6" spans="1:27" ht="20.45" customHeight="1" x14ac:dyDescent="0.15">
      <c r="A6" s="45"/>
      <c r="B6" s="46"/>
      <c r="C6" s="46"/>
      <c r="D6" s="12"/>
      <c r="E6" s="15"/>
      <c r="F6" s="19"/>
      <c r="G6" s="27"/>
      <c r="H6" s="27"/>
      <c r="I6" s="27">
        <f t="shared" si="0"/>
        <v>0</v>
      </c>
      <c r="J6" s="27"/>
      <c r="K6" s="27"/>
      <c r="L6" s="27">
        <f t="shared" si="1"/>
        <v>0</v>
      </c>
      <c r="M6" s="27"/>
      <c r="N6" s="27">
        <f t="shared" si="2"/>
        <v>0</v>
      </c>
      <c r="O6" s="27"/>
      <c r="P6" s="27">
        <f t="shared" si="3"/>
        <v>0</v>
      </c>
      <c r="Q6" s="12"/>
    </row>
    <row r="7" spans="1:27" ht="20.45" customHeight="1" x14ac:dyDescent="0.15">
      <c r="A7" s="45"/>
      <c r="B7" s="46"/>
      <c r="C7" s="46"/>
      <c r="D7" s="12"/>
      <c r="E7" s="15"/>
      <c r="F7" s="19"/>
      <c r="G7" s="27"/>
      <c r="H7" s="27"/>
      <c r="I7" s="27">
        <f t="shared" si="0"/>
        <v>0</v>
      </c>
      <c r="J7" s="27"/>
      <c r="K7" s="27"/>
      <c r="L7" s="27">
        <f t="shared" si="1"/>
        <v>0</v>
      </c>
      <c r="M7" s="27"/>
      <c r="N7" s="27">
        <f t="shared" si="2"/>
        <v>0</v>
      </c>
      <c r="O7" s="27"/>
      <c r="P7" s="27">
        <f t="shared" si="3"/>
        <v>0</v>
      </c>
      <c r="Q7" s="12"/>
    </row>
    <row r="8" spans="1:27" ht="20.45" customHeight="1" x14ac:dyDescent="0.15">
      <c r="A8" s="45"/>
      <c r="B8" s="46"/>
      <c r="C8" s="46"/>
      <c r="D8" s="12"/>
      <c r="E8" s="15"/>
      <c r="F8" s="19"/>
      <c r="G8" s="27"/>
      <c r="H8" s="27"/>
      <c r="I8" s="27">
        <f t="shared" si="0"/>
        <v>0</v>
      </c>
      <c r="J8" s="27"/>
      <c r="K8" s="27"/>
      <c r="L8" s="27">
        <f t="shared" si="1"/>
        <v>0</v>
      </c>
      <c r="M8" s="27"/>
      <c r="N8" s="27">
        <f t="shared" si="2"/>
        <v>0</v>
      </c>
      <c r="O8" s="27"/>
      <c r="P8" s="27">
        <f t="shared" si="3"/>
        <v>0</v>
      </c>
      <c r="Q8" s="12"/>
    </row>
    <row r="9" spans="1:27" ht="20.45" customHeight="1" x14ac:dyDescent="0.15">
      <c r="A9" s="45"/>
      <c r="B9" s="46"/>
      <c r="C9" s="46"/>
      <c r="D9" s="12"/>
      <c r="E9" s="15"/>
      <c r="F9" s="19"/>
      <c r="G9" s="27"/>
      <c r="H9" s="27"/>
      <c r="I9" s="27">
        <f t="shared" si="0"/>
        <v>0</v>
      </c>
      <c r="J9" s="27"/>
      <c r="K9" s="27"/>
      <c r="L9" s="27">
        <f t="shared" si="1"/>
        <v>0</v>
      </c>
      <c r="M9" s="27"/>
      <c r="N9" s="27">
        <f t="shared" si="2"/>
        <v>0</v>
      </c>
      <c r="O9" s="27"/>
      <c r="P9" s="27">
        <f t="shared" si="3"/>
        <v>0</v>
      </c>
      <c r="Q9" s="12"/>
    </row>
    <row r="10" spans="1:27" ht="20.45" customHeight="1" x14ac:dyDescent="0.15">
      <c r="A10" s="45"/>
      <c r="B10" s="46"/>
      <c r="C10" s="46"/>
      <c r="D10" s="12"/>
      <c r="E10" s="15"/>
      <c r="F10" s="19"/>
      <c r="G10" s="27"/>
      <c r="H10" s="27"/>
      <c r="I10" s="27">
        <f t="shared" si="0"/>
        <v>0</v>
      </c>
      <c r="J10" s="27"/>
      <c r="K10" s="27"/>
      <c r="L10" s="27">
        <f t="shared" si="1"/>
        <v>0</v>
      </c>
      <c r="M10" s="27"/>
      <c r="N10" s="27">
        <f t="shared" si="2"/>
        <v>0</v>
      </c>
      <c r="O10" s="27"/>
      <c r="P10" s="27">
        <f t="shared" si="3"/>
        <v>0</v>
      </c>
      <c r="Q10" s="12"/>
    </row>
    <row r="11" spans="1:27" ht="20.45" customHeight="1" x14ac:dyDescent="0.15">
      <c r="A11" s="45"/>
      <c r="B11" s="46"/>
      <c r="C11" s="46"/>
      <c r="D11" s="12"/>
      <c r="E11" s="15"/>
      <c r="F11" s="19"/>
      <c r="G11" s="27"/>
      <c r="H11" s="27"/>
      <c r="I11" s="27">
        <f t="shared" si="0"/>
        <v>0</v>
      </c>
      <c r="J11" s="27"/>
      <c r="K11" s="27"/>
      <c r="L11" s="27">
        <f t="shared" si="1"/>
        <v>0</v>
      </c>
      <c r="M11" s="27"/>
      <c r="N11" s="27">
        <f t="shared" si="2"/>
        <v>0</v>
      </c>
      <c r="O11" s="27"/>
      <c r="P11" s="27">
        <f t="shared" si="3"/>
        <v>0</v>
      </c>
      <c r="Q11" s="12"/>
    </row>
    <row r="12" spans="1:27" ht="20.45" customHeight="1" x14ac:dyDescent="0.15">
      <c r="A12" s="45"/>
      <c r="B12" s="46"/>
      <c r="C12" s="46"/>
      <c r="D12" s="12"/>
      <c r="E12" s="15"/>
      <c r="F12" s="19"/>
      <c r="G12" s="27"/>
      <c r="H12" s="27"/>
      <c r="I12" s="27">
        <f t="shared" si="0"/>
        <v>0</v>
      </c>
      <c r="J12" s="27"/>
      <c r="K12" s="27"/>
      <c r="L12" s="27">
        <f t="shared" si="1"/>
        <v>0</v>
      </c>
      <c r="M12" s="27"/>
      <c r="N12" s="27">
        <f t="shared" si="2"/>
        <v>0</v>
      </c>
      <c r="O12" s="27"/>
      <c r="P12" s="27">
        <f t="shared" si="3"/>
        <v>0</v>
      </c>
      <c r="Q12" s="12"/>
    </row>
    <row r="13" spans="1:27" ht="20.45" customHeight="1" x14ac:dyDescent="0.15">
      <c r="A13" s="45"/>
      <c r="B13" s="46"/>
      <c r="C13" s="46"/>
      <c r="D13" s="12"/>
      <c r="E13" s="15"/>
      <c r="F13" s="19"/>
      <c r="G13" s="27"/>
      <c r="H13" s="27"/>
      <c r="I13" s="27">
        <f t="shared" si="0"/>
        <v>0</v>
      </c>
      <c r="J13" s="27"/>
      <c r="K13" s="27"/>
      <c r="L13" s="27">
        <f t="shared" si="1"/>
        <v>0</v>
      </c>
      <c r="M13" s="27"/>
      <c r="N13" s="27">
        <f t="shared" si="2"/>
        <v>0</v>
      </c>
      <c r="O13" s="27"/>
      <c r="P13" s="27">
        <f t="shared" si="3"/>
        <v>0</v>
      </c>
      <c r="Q13" s="12"/>
    </row>
    <row r="14" spans="1:27" ht="20.45" customHeight="1" x14ac:dyDescent="0.15">
      <c r="A14" s="45"/>
      <c r="B14" s="46"/>
      <c r="C14" s="46"/>
      <c r="D14" s="12"/>
      <c r="E14" s="15"/>
      <c r="F14" s="19"/>
      <c r="G14" s="27"/>
      <c r="H14" s="27"/>
      <c r="I14" s="27">
        <f t="shared" si="0"/>
        <v>0</v>
      </c>
      <c r="J14" s="27"/>
      <c r="K14" s="27"/>
      <c r="L14" s="27">
        <f t="shared" si="1"/>
        <v>0</v>
      </c>
      <c r="M14" s="27"/>
      <c r="N14" s="27">
        <f t="shared" si="2"/>
        <v>0</v>
      </c>
      <c r="O14" s="27"/>
      <c r="P14" s="27">
        <f t="shared" si="3"/>
        <v>0</v>
      </c>
      <c r="Q14" s="12"/>
    </row>
    <row r="15" spans="1:27" ht="20.45" customHeight="1" x14ac:dyDescent="0.15">
      <c r="A15" s="45"/>
      <c r="B15" s="46"/>
      <c r="C15" s="46"/>
      <c r="D15" s="12"/>
      <c r="E15" s="15"/>
      <c r="F15" s="19"/>
      <c r="G15" s="27"/>
      <c r="H15" s="27"/>
      <c r="I15" s="27">
        <f t="shared" si="0"/>
        <v>0</v>
      </c>
      <c r="J15" s="27"/>
      <c r="K15" s="27"/>
      <c r="L15" s="27">
        <f t="shared" si="1"/>
        <v>0</v>
      </c>
      <c r="M15" s="27"/>
      <c r="N15" s="27">
        <f t="shared" si="2"/>
        <v>0</v>
      </c>
      <c r="O15" s="27"/>
      <c r="P15" s="27">
        <f t="shared" si="3"/>
        <v>0</v>
      </c>
      <c r="Q15" s="12"/>
    </row>
    <row r="16" spans="1:27" ht="20.45" customHeight="1" x14ac:dyDescent="0.15">
      <c r="A16" s="45"/>
      <c r="B16" s="46"/>
      <c r="C16" s="46"/>
      <c r="D16" s="12"/>
      <c r="E16" s="15"/>
      <c r="F16" s="19"/>
      <c r="G16" s="27"/>
      <c r="H16" s="27"/>
      <c r="I16" s="27">
        <f t="shared" si="0"/>
        <v>0</v>
      </c>
      <c r="J16" s="27"/>
      <c r="K16" s="27"/>
      <c r="L16" s="27">
        <f t="shared" si="1"/>
        <v>0</v>
      </c>
      <c r="M16" s="27"/>
      <c r="N16" s="27">
        <f t="shared" si="2"/>
        <v>0</v>
      </c>
      <c r="O16" s="27"/>
      <c r="P16" s="27">
        <f t="shared" si="3"/>
        <v>0</v>
      </c>
      <c r="Q16" s="12"/>
    </row>
    <row r="17" spans="1:17" ht="20.45" customHeight="1" x14ac:dyDescent="0.15">
      <c r="A17" s="45"/>
      <c r="B17" s="46"/>
      <c r="C17" s="46"/>
      <c r="D17" s="12"/>
      <c r="E17" s="15"/>
      <c r="F17" s="19"/>
      <c r="G17" s="27"/>
      <c r="H17" s="27"/>
      <c r="I17" s="27">
        <f t="shared" si="0"/>
        <v>0</v>
      </c>
      <c r="J17" s="27"/>
      <c r="K17" s="27"/>
      <c r="L17" s="27">
        <f t="shared" si="1"/>
        <v>0</v>
      </c>
      <c r="M17" s="27"/>
      <c r="N17" s="27">
        <f t="shared" si="2"/>
        <v>0</v>
      </c>
      <c r="O17" s="27"/>
      <c r="P17" s="27">
        <f t="shared" si="3"/>
        <v>0</v>
      </c>
      <c r="Q17" s="12"/>
    </row>
    <row r="18" spans="1:17" ht="20.45" customHeight="1" x14ac:dyDescent="0.15">
      <c r="A18" s="45"/>
      <c r="B18" s="46"/>
      <c r="C18" s="46"/>
      <c r="D18" s="12"/>
      <c r="E18" s="15"/>
      <c r="F18" s="19"/>
      <c r="G18" s="27"/>
      <c r="H18" s="27"/>
      <c r="I18" s="27">
        <f t="shared" si="0"/>
        <v>0</v>
      </c>
      <c r="J18" s="27"/>
      <c r="K18" s="27"/>
      <c r="L18" s="27">
        <f t="shared" si="1"/>
        <v>0</v>
      </c>
      <c r="M18" s="27"/>
      <c r="N18" s="27">
        <f t="shared" si="2"/>
        <v>0</v>
      </c>
      <c r="O18" s="27"/>
      <c r="P18" s="27">
        <f t="shared" si="3"/>
        <v>0</v>
      </c>
      <c r="Q18" s="12"/>
    </row>
    <row r="19" spans="1:17" ht="20.45" customHeight="1" x14ac:dyDescent="0.15">
      <c r="A19" s="45"/>
      <c r="B19" s="46"/>
      <c r="C19" s="46"/>
      <c r="D19" s="12"/>
      <c r="E19" s="15"/>
      <c r="F19" s="19"/>
      <c r="G19" s="27"/>
      <c r="H19" s="27"/>
      <c r="I19" s="27">
        <f t="shared" si="0"/>
        <v>0</v>
      </c>
      <c r="J19" s="27"/>
      <c r="K19" s="27"/>
      <c r="L19" s="27">
        <f t="shared" si="1"/>
        <v>0</v>
      </c>
      <c r="M19" s="27"/>
      <c r="N19" s="27">
        <f t="shared" si="2"/>
        <v>0</v>
      </c>
      <c r="O19" s="27"/>
      <c r="P19" s="27">
        <f t="shared" si="3"/>
        <v>0</v>
      </c>
      <c r="Q19" s="12"/>
    </row>
    <row r="20" spans="1:17" ht="20.45" customHeight="1" x14ac:dyDescent="0.15">
      <c r="A20" s="45"/>
      <c r="B20" s="46"/>
      <c r="C20" s="46"/>
      <c r="D20" s="12"/>
      <c r="E20" s="15"/>
      <c r="F20" s="19"/>
      <c r="G20" s="27"/>
      <c r="H20" s="27"/>
      <c r="I20" s="27">
        <f t="shared" si="0"/>
        <v>0</v>
      </c>
      <c r="J20" s="27"/>
      <c r="K20" s="27"/>
      <c r="L20" s="27">
        <f t="shared" si="1"/>
        <v>0</v>
      </c>
      <c r="M20" s="27"/>
      <c r="N20" s="27">
        <f t="shared" si="2"/>
        <v>0</v>
      </c>
      <c r="O20" s="27"/>
      <c r="P20" s="27">
        <f t="shared" si="3"/>
        <v>0</v>
      </c>
      <c r="Q20" s="12"/>
    </row>
    <row r="21" spans="1:17" ht="20.45" customHeight="1" x14ac:dyDescent="0.15">
      <c r="A21" s="45"/>
      <c r="B21" s="46"/>
      <c r="C21" s="46"/>
      <c r="D21" s="12"/>
      <c r="E21" s="15"/>
      <c r="F21" s="19"/>
      <c r="G21" s="27"/>
      <c r="H21" s="27"/>
      <c r="I21" s="27">
        <f t="shared" si="0"/>
        <v>0</v>
      </c>
      <c r="J21" s="27"/>
      <c r="K21" s="27"/>
      <c r="L21" s="27">
        <f t="shared" si="1"/>
        <v>0</v>
      </c>
      <c r="M21" s="27"/>
      <c r="N21" s="27">
        <f t="shared" si="2"/>
        <v>0</v>
      </c>
      <c r="O21" s="27"/>
      <c r="P21" s="27">
        <f t="shared" si="3"/>
        <v>0</v>
      </c>
      <c r="Q21" s="12"/>
    </row>
    <row r="22" spans="1:17" ht="20.45" customHeight="1" x14ac:dyDescent="0.15">
      <c r="A22" s="45"/>
      <c r="B22" s="46"/>
      <c r="C22" s="46"/>
      <c r="D22" s="12"/>
      <c r="E22" s="15"/>
      <c r="F22" s="19"/>
      <c r="G22" s="27"/>
      <c r="H22" s="27"/>
      <c r="I22" s="27">
        <f t="shared" si="0"/>
        <v>0</v>
      </c>
      <c r="J22" s="27"/>
      <c r="K22" s="27"/>
      <c r="L22" s="27">
        <f t="shared" si="1"/>
        <v>0</v>
      </c>
      <c r="M22" s="27"/>
      <c r="N22" s="27">
        <f t="shared" si="2"/>
        <v>0</v>
      </c>
      <c r="O22" s="27"/>
      <c r="P22" s="27">
        <f t="shared" si="3"/>
        <v>0</v>
      </c>
      <c r="Q22" s="12"/>
    </row>
    <row r="23" spans="1:17" ht="20.45" customHeight="1" x14ac:dyDescent="0.15">
      <c r="A23" s="45"/>
      <c r="B23" s="46"/>
      <c r="C23" s="46"/>
      <c r="D23" s="12"/>
      <c r="E23" s="15"/>
      <c r="F23" s="19"/>
      <c r="G23" s="27"/>
      <c r="H23" s="27"/>
      <c r="I23" s="27">
        <f t="shared" si="0"/>
        <v>0</v>
      </c>
      <c r="J23" s="27"/>
      <c r="K23" s="27"/>
      <c r="L23" s="27">
        <f t="shared" si="1"/>
        <v>0</v>
      </c>
      <c r="M23" s="27"/>
      <c r="N23" s="27">
        <f t="shared" si="2"/>
        <v>0</v>
      </c>
      <c r="O23" s="27"/>
      <c r="P23" s="27">
        <f t="shared" si="3"/>
        <v>0</v>
      </c>
      <c r="Q23" s="12"/>
    </row>
    <row r="24" spans="1:17" ht="20.45" customHeight="1" x14ac:dyDescent="0.15">
      <c r="A24" s="45"/>
      <c r="B24" s="46"/>
      <c r="C24" s="46"/>
      <c r="D24" s="12"/>
      <c r="E24" s="15"/>
      <c r="F24" s="19"/>
      <c r="G24" s="27"/>
      <c r="H24" s="27"/>
      <c r="I24" s="27">
        <f t="shared" si="0"/>
        <v>0</v>
      </c>
      <c r="J24" s="27"/>
      <c r="K24" s="27"/>
      <c r="L24" s="27">
        <f t="shared" si="1"/>
        <v>0</v>
      </c>
      <c r="M24" s="27"/>
      <c r="N24" s="27">
        <f t="shared" si="2"/>
        <v>0</v>
      </c>
      <c r="O24" s="27"/>
      <c r="P24" s="27">
        <f t="shared" si="3"/>
        <v>0</v>
      </c>
      <c r="Q24" s="12"/>
    </row>
    <row r="25" spans="1:17" ht="20.45" customHeight="1" x14ac:dyDescent="0.15">
      <c r="A25" s="45"/>
      <c r="B25" s="46"/>
      <c r="C25" s="46"/>
      <c r="D25" s="12"/>
      <c r="E25" s="15"/>
      <c r="F25" s="19"/>
      <c r="G25" s="27"/>
      <c r="H25" s="27"/>
      <c r="I25" s="27">
        <f t="shared" si="0"/>
        <v>0</v>
      </c>
      <c r="J25" s="27"/>
      <c r="K25" s="27"/>
      <c r="L25" s="27">
        <f t="shared" si="1"/>
        <v>0</v>
      </c>
      <c r="M25" s="27"/>
      <c r="N25" s="27">
        <f t="shared" si="2"/>
        <v>0</v>
      </c>
      <c r="O25" s="27"/>
      <c r="P25" s="27">
        <f t="shared" si="3"/>
        <v>0</v>
      </c>
      <c r="Q25" s="12"/>
    </row>
    <row r="26" spans="1:17" ht="20.45" customHeight="1" x14ac:dyDescent="0.15">
      <c r="A26" s="45"/>
      <c r="B26" s="46"/>
      <c r="C26" s="46"/>
      <c r="D26" s="12"/>
      <c r="E26" s="15"/>
      <c r="F26" s="19"/>
      <c r="G26" s="27"/>
      <c r="H26" s="27"/>
      <c r="I26" s="27">
        <f t="shared" si="0"/>
        <v>0</v>
      </c>
      <c r="J26" s="27"/>
      <c r="K26" s="27"/>
      <c r="L26" s="27">
        <f t="shared" si="1"/>
        <v>0</v>
      </c>
      <c r="M26" s="27"/>
      <c r="N26" s="27">
        <f t="shared" si="2"/>
        <v>0</v>
      </c>
      <c r="O26" s="27"/>
      <c r="P26" s="27">
        <f t="shared" si="3"/>
        <v>0</v>
      </c>
      <c r="Q26" s="12"/>
    </row>
    <row r="27" spans="1:17" ht="20.45" customHeight="1" x14ac:dyDescent="0.15">
      <c r="A27" s="45"/>
      <c r="B27" s="46"/>
      <c r="C27" s="46"/>
      <c r="D27" s="12"/>
      <c r="E27" s="15"/>
      <c r="F27" s="19"/>
      <c r="G27" s="27"/>
      <c r="H27" s="27"/>
      <c r="I27" s="27">
        <f t="shared" si="0"/>
        <v>0</v>
      </c>
      <c r="J27" s="27"/>
      <c r="K27" s="27"/>
      <c r="L27" s="27">
        <f t="shared" si="1"/>
        <v>0</v>
      </c>
      <c r="M27" s="27"/>
      <c r="N27" s="27">
        <f t="shared" si="2"/>
        <v>0</v>
      </c>
      <c r="O27" s="27"/>
      <c r="P27" s="27">
        <f t="shared" si="3"/>
        <v>0</v>
      </c>
      <c r="Q27" s="12"/>
    </row>
    <row r="28" spans="1:17" ht="20.45" customHeight="1" x14ac:dyDescent="0.15">
      <c r="A28" s="45"/>
      <c r="B28" s="46"/>
      <c r="C28" s="46"/>
      <c r="D28" s="12"/>
      <c r="E28" s="15"/>
      <c r="F28" s="19"/>
      <c r="G28" s="27"/>
      <c r="H28" s="27"/>
      <c r="I28" s="27">
        <f t="shared" si="0"/>
        <v>0</v>
      </c>
      <c r="J28" s="27"/>
      <c r="K28" s="27"/>
      <c r="L28" s="27">
        <f t="shared" si="1"/>
        <v>0</v>
      </c>
      <c r="M28" s="27"/>
      <c r="N28" s="27">
        <f t="shared" si="2"/>
        <v>0</v>
      </c>
      <c r="O28" s="27"/>
      <c r="P28" s="27">
        <f t="shared" si="3"/>
        <v>0</v>
      </c>
      <c r="Q28" s="12"/>
    </row>
    <row r="29" spans="1:17" ht="20.45" customHeight="1" x14ac:dyDescent="0.15">
      <c r="A29" s="45"/>
      <c r="B29" s="46"/>
      <c r="C29" s="46" t="s">
        <v>472</v>
      </c>
      <c r="D29" s="12" t="s">
        <v>396</v>
      </c>
      <c r="E29" s="15"/>
      <c r="F29" s="19"/>
      <c r="G29" s="27"/>
      <c r="H29" s="27"/>
      <c r="I29" s="27">
        <f>TRUNC(SUM(I4:I28))</f>
        <v>0</v>
      </c>
      <c r="J29" s="27"/>
      <c r="K29" s="27"/>
      <c r="L29" s="27">
        <f>TRUNC(SUM(L4:L28))</f>
        <v>0</v>
      </c>
      <c r="M29" s="27"/>
      <c r="N29" s="27">
        <f>TRUNC(SUM(N4:N28))</f>
        <v>0</v>
      </c>
      <c r="O29" s="27"/>
      <c r="P29" s="27">
        <f>TRUNC(SUM(P4:P28))</f>
        <v>0</v>
      </c>
      <c r="Q29" s="12"/>
    </row>
    <row r="30" spans="1:17" ht="20.45" customHeight="1" x14ac:dyDescent="0.15">
      <c r="A30" s="45"/>
      <c r="B30" s="46" t="s">
        <v>251</v>
      </c>
      <c r="C30" s="46"/>
      <c r="D30" s="177" t="s">
        <v>471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9"/>
    </row>
    <row r="31" spans="1:17" ht="20.45" customHeight="1" x14ac:dyDescent="0.15">
      <c r="A31" s="45"/>
      <c r="B31" s="46" t="s">
        <v>459</v>
      </c>
      <c r="C31" s="46"/>
      <c r="D31" s="12" t="s">
        <v>142</v>
      </c>
      <c r="E31" s="15"/>
      <c r="F31" s="19" t="s">
        <v>225</v>
      </c>
      <c r="G31" s="27">
        <v>1</v>
      </c>
      <c r="H31" s="27">
        <f>'내역서(전기)'!I29</f>
        <v>0</v>
      </c>
      <c r="I31" s="27">
        <f t="shared" ref="I31:I54" si="4">G31*H31</f>
        <v>0</v>
      </c>
      <c r="J31" s="27"/>
      <c r="K31" s="27">
        <f>'내역서(전기)'!L29</f>
        <v>0</v>
      </c>
      <c r="L31" s="27">
        <f t="shared" ref="L31:L54" si="5">G31*K31</f>
        <v>0</v>
      </c>
      <c r="M31" s="27">
        <f>'내역서(전기)'!N29</f>
        <v>0</v>
      </c>
      <c r="N31" s="27">
        <f t="shared" ref="N31:N54" si="6">G31*M31</f>
        <v>0</v>
      </c>
      <c r="O31" s="27"/>
      <c r="P31" s="27">
        <f t="shared" ref="P31:P54" si="7">SUM(I31,L31,N31)</f>
        <v>0</v>
      </c>
      <c r="Q31" s="12"/>
    </row>
    <row r="32" spans="1:17" ht="20.45" customHeight="1" x14ac:dyDescent="0.15">
      <c r="A32" s="45"/>
      <c r="B32" s="46" t="s">
        <v>465</v>
      </c>
      <c r="C32" s="46"/>
      <c r="D32" s="12" t="s">
        <v>143</v>
      </c>
      <c r="E32" s="15"/>
      <c r="F32" s="19" t="s">
        <v>225</v>
      </c>
      <c r="G32" s="27">
        <v>1</v>
      </c>
      <c r="H32" s="27">
        <f>'내역서(전기)'!I55</f>
        <v>0</v>
      </c>
      <c r="I32" s="27">
        <f t="shared" si="4"/>
        <v>0</v>
      </c>
      <c r="J32" s="27"/>
      <c r="K32" s="27">
        <f>'내역서(전기)'!L55</f>
        <v>0</v>
      </c>
      <c r="L32" s="27">
        <f t="shared" si="5"/>
        <v>0</v>
      </c>
      <c r="M32" s="27">
        <f>'내역서(전기)'!N55</f>
        <v>0</v>
      </c>
      <c r="N32" s="27">
        <f t="shared" si="6"/>
        <v>0</v>
      </c>
      <c r="O32" s="27"/>
      <c r="P32" s="27">
        <f t="shared" si="7"/>
        <v>0</v>
      </c>
      <c r="Q32" s="12"/>
    </row>
    <row r="33" spans="1:17" ht="20.45" customHeight="1" x14ac:dyDescent="0.15">
      <c r="A33" s="45"/>
      <c r="B33" s="46" t="s">
        <v>467</v>
      </c>
      <c r="C33" s="46"/>
      <c r="D33" s="12" t="s">
        <v>144</v>
      </c>
      <c r="E33" s="15"/>
      <c r="F33" s="19" t="s">
        <v>225</v>
      </c>
      <c r="G33" s="27">
        <v>1</v>
      </c>
      <c r="H33" s="27">
        <f>'내역서(전기)'!I81</f>
        <v>0</v>
      </c>
      <c r="I33" s="27">
        <f t="shared" si="4"/>
        <v>0</v>
      </c>
      <c r="J33" s="27"/>
      <c r="K33" s="27">
        <f>'내역서(전기)'!L81</f>
        <v>0</v>
      </c>
      <c r="L33" s="27">
        <f t="shared" si="5"/>
        <v>0</v>
      </c>
      <c r="M33" s="27">
        <f>'내역서(전기)'!N81</f>
        <v>0</v>
      </c>
      <c r="N33" s="27">
        <f t="shared" si="6"/>
        <v>0</v>
      </c>
      <c r="O33" s="27"/>
      <c r="P33" s="27">
        <f t="shared" si="7"/>
        <v>0</v>
      </c>
      <c r="Q33" s="12"/>
    </row>
    <row r="34" spans="1:17" ht="20.45" customHeight="1" x14ac:dyDescent="0.15">
      <c r="A34" s="45"/>
      <c r="B34" s="46"/>
      <c r="C34" s="46"/>
      <c r="D34" s="12"/>
      <c r="E34" s="15"/>
      <c r="F34" s="19"/>
      <c r="G34" s="27"/>
      <c r="H34" s="27"/>
      <c r="I34" s="27">
        <f t="shared" si="4"/>
        <v>0</v>
      </c>
      <c r="J34" s="27"/>
      <c r="K34" s="27"/>
      <c r="L34" s="27">
        <f t="shared" si="5"/>
        <v>0</v>
      </c>
      <c r="M34" s="27"/>
      <c r="N34" s="27">
        <f t="shared" si="6"/>
        <v>0</v>
      </c>
      <c r="O34" s="27"/>
      <c r="P34" s="27">
        <f t="shared" si="7"/>
        <v>0</v>
      </c>
      <c r="Q34" s="12"/>
    </row>
    <row r="35" spans="1:17" ht="20.45" customHeight="1" x14ac:dyDescent="0.15">
      <c r="A35" s="45"/>
      <c r="B35" s="46"/>
      <c r="C35" s="46"/>
      <c r="D35" s="12"/>
      <c r="E35" s="15"/>
      <c r="F35" s="19"/>
      <c r="G35" s="27"/>
      <c r="H35" s="27"/>
      <c r="I35" s="27">
        <f t="shared" si="4"/>
        <v>0</v>
      </c>
      <c r="J35" s="27"/>
      <c r="K35" s="27"/>
      <c r="L35" s="27">
        <f t="shared" si="5"/>
        <v>0</v>
      </c>
      <c r="M35" s="27"/>
      <c r="N35" s="27">
        <f t="shared" si="6"/>
        <v>0</v>
      </c>
      <c r="O35" s="27"/>
      <c r="P35" s="27">
        <f t="shared" si="7"/>
        <v>0</v>
      </c>
      <c r="Q35" s="12"/>
    </row>
    <row r="36" spans="1:17" ht="20.45" customHeight="1" x14ac:dyDescent="0.15">
      <c r="A36" s="45"/>
      <c r="B36" s="46"/>
      <c r="C36" s="46"/>
      <c r="D36" s="12"/>
      <c r="E36" s="15"/>
      <c r="F36" s="19"/>
      <c r="G36" s="27"/>
      <c r="H36" s="27"/>
      <c r="I36" s="27">
        <f t="shared" si="4"/>
        <v>0</v>
      </c>
      <c r="J36" s="27"/>
      <c r="K36" s="27"/>
      <c r="L36" s="27">
        <f t="shared" si="5"/>
        <v>0</v>
      </c>
      <c r="M36" s="27"/>
      <c r="N36" s="27">
        <f t="shared" si="6"/>
        <v>0</v>
      </c>
      <c r="O36" s="27"/>
      <c r="P36" s="27">
        <f t="shared" si="7"/>
        <v>0</v>
      </c>
      <c r="Q36" s="12"/>
    </row>
    <row r="37" spans="1:17" ht="20.45" customHeight="1" x14ac:dyDescent="0.15">
      <c r="A37" s="45"/>
      <c r="B37" s="46"/>
      <c r="C37" s="46"/>
      <c r="D37" s="12"/>
      <c r="E37" s="15"/>
      <c r="F37" s="19"/>
      <c r="G37" s="27"/>
      <c r="H37" s="27"/>
      <c r="I37" s="27">
        <f t="shared" si="4"/>
        <v>0</v>
      </c>
      <c r="J37" s="27"/>
      <c r="K37" s="27"/>
      <c r="L37" s="27">
        <f t="shared" si="5"/>
        <v>0</v>
      </c>
      <c r="M37" s="27"/>
      <c r="N37" s="27">
        <f t="shared" si="6"/>
        <v>0</v>
      </c>
      <c r="O37" s="27"/>
      <c r="P37" s="27">
        <f t="shared" si="7"/>
        <v>0</v>
      </c>
      <c r="Q37" s="12"/>
    </row>
    <row r="38" spans="1:17" ht="20.45" customHeight="1" x14ac:dyDescent="0.15">
      <c r="A38" s="45"/>
      <c r="B38" s="46"/>
      <c r="C38" s="46"/>
      <c r="D38" s="12"/>
      <c r="E38" s="15"/>
      <c r="F38" s="19"/>
      <c r="G38" s="27"/>
      <c r="H38" s="27"/>
      <c r="I38" s="27">
        <f t="shared" si="4"/>
        <v>0</v>
      </c>
      <c r="J38" s="27"/>
      <c r="K38" s="27"/>
      <c r="L38" s="27">
        <f t="shared" si="5"/>
        <v>0</v>
      </c>
      <c r="M38" s="27"/>
      <c r="N38" s="27">
        <f t="shared" si="6"/>
        <v>0</v>
      </c>
      <c r="O38" s="27"/>
      <c r="P38" s="27">
        <f t="shared" si="7"/>
        <v>0</v>
      </c>
      <c r="Q38" s="12"/>
    </row>
    <row r="39" spans="1:17" ht="20.45" customHeight="1" x14ac:dyDescent="0.15">
      <c r="A39" s="45"/>
      <c r="B39" s="46"/>
      <c r="C39" s="46"/>
      <c r="D39" s="12"/>
      <c r="E39" s="15"/>
      <c r="F39" s="19"/>
      <c r="G39" s="27"/>
      <c r="H39" s="27"/>
      <c r="I39" s="27">
        <f t="shared" si="4"/>
        <v>0</v>
      </c>
      <c r="J39" s="27"/>
      <c r="K39" s="27"/>
      <c r="L39" s="27">
        <f t="shared" si="5"/>
        <v>0</v>
      </c>
      <c r="M39" s="27"/>
      <c r="N39" s="27">
        <f t="shared" si="6"/>
        <v>0</v>
      </c>
      <c r="O39" s="27"/>
      <c r="P39" s="27">
        <f t="shared" si="7"/>
        <v>0</v>
      </c>
      <c r="Q39" s="12"/>
    </row>
    <row r="40" spans="1:17" ht="20.45" customHeight="1" x14ac:dyDescent="0.15">
      <c r="A40" s="45"/>
      <c r="B40" s="46"/>
      <c r="C40" s="46"/>
      <c r="D40" s="12"/>
      <c r="E40" s="15"/>
      <c r="F40" s="19"/>
      <c r="G40" s="27"/>
      <c r="H40" s="27"/>
      <c r="I40" s="27">
        <f t="shared" si="4"/>
        <v>0</v>
      </c>
      <c r="J40" s="27"/>
      <c r="K40" s="27"/>
      <c r="L40" s="27">
        <f t="shared" si="5"/>
        <v>0</v>
      </c>
      <c r="M40" s="27"/>
      <c r="N40" s="27">
        <f t="shared" si="6"/>
        <v>0</v>
      </c>
      <c r="O40" s="27"/>
      <c r="P40" s="27">
        <f t="shared" si="7"/>
        <v>0</v>
      </c>
      <c r="Q40" s="12"/>
    </row>
    <row r="41" spans="1:17" ht="20.45" customHeight="1" x14ac:dyDescent="0.15">
      <c r="A41" s="45"/>
      <c r="B41" s="46"/>
      <c r="C41" s="46"/>
      <c r="D41" s="12"/>
      <c r="E41" s="15"/>
      <c r="F41" s="19"/>
      <c r="G41" s="27"/>
      <c r="H41" s="27"/>
      <c r="I41" s="27">
        <f t="shared" si="4"/>
        <v>0</v>
      </c>
      <c r="J41" s="27"/>
      <c r="K41" s="27"/>
      <c r="L41" s="27">
        <f t="shared" si="5"/>
        <v>0</v>
      </c>
      <c r="M41" s="27"/>
      <c r="N41" s="27">
        <f t="shared" si="6"/>
        <v>0</v>
      </c>
      <c r="O41" s="27"/>
      <c r="P41" s="27">
        <f t="shared" si="7"/>
        <v>0</v>
      </c>
      <c r="Q41" s="12"/>
    </row>
    <row r="42" spans="1:17" ht="20.45" customHeight="1" x14ac:dyDescent="0.15">
      <c r="A42" s="45"/>
      <c r="B42" s="46"/>
      <c r="C42" s="46"/>
      <c r="D42" s="12"/>
      <c r="E42" s="15"/>
      <c r="F42" s="19"/>
      <c r="G42" s="27"/>
      <c r="H42" s="27"/>
      <c r="I42" s="27">
        <f t="shared" si="4"/>
        <v>0</v>
      </c>
      <c r="J42" s="27"/>
      <c r="K42" s="27"/>
      <c r="L42" s="27">
        <f t="shared" si="5"/>
        <v>0</v>
      </c>
      <c r="M42" s="27"/>
      <c r="N42" s="27">
        <f t="shared" si="6"/>
        <v>0</v>
      </c>
      <c r="O42" s="27"/>
      <c r="P42" s="27">
        <f t="shared" si="7"/>
        <v>0</v>
      </c>
      <c r="Q42" s="12"/>
    </row>
    <row r="43" spans="1:17" ht="20.45" customHeight="1" x14ac:dyDescent="0.15">
      <c r="A43" s="45"/>
      <c r="B43" s="46"/>
      <c r="C43" s="46"/>
      <c r="D43" s="12"/>
      <c r="E43" s="15"/>
      <c r="F43" s="19"/>
      <c r="G43" s="27"/>
      <c r="H43" s="27"/>
      <c r="I43" s="27">
        <f t="shared" si="4"/>
        <v>0</v>
      </c>
      <c r="J43" s="27"/>
      <c r="K43" s="27"/>
      <c r="L43" s="27">
        <f t="shared" si="5"/>
        <v>0</v>
      </c>
      <c r="M43" s="27"/>
      <c r="N43" s="27">
        <f t="shared" si="6"/>
        <v>0</v>
      </c>
      <c r="O43" s="27"/>
      <c r="P43" s="27">
        <f t="shared" si="7"/>
        <v>0</v>
      </c>
      <c r="Q43" s="12"/>
    </row>
    <row r="44" spans="1:17" ht="20.45" customHeight="1" x14ac:dyDescent="0.15">
      <c r="A44" s="45"/>
      <c r="B44" s="46"/>
      <c r="C44" s="46"/>
      <c r="D44" s="12"/>
      <c r="E44" s="15"/>
      <c r="F44" s="19"/>
      <c r="G44" s="27"/>
      <c r="H44" s="27"/>
      <c r="I44" s="27">
        <f t="shared" si="4"/>
        <v>0</v>
      </c>
      <c r="J44" s="27"/>
      <c r="K44" s="27"/>
      <c r="L44" s="27">
        <f t="shared" si="5"/>
        <v>0</v>
      </c>
      <c r="M44" s="27"/>
      <c r="N44" s="27">
        <f t="shared" si="6"/>
        <v>0</v>
      </c>
      <c r="O44" s="27"/>
      <c r="P44" s="27">
        <f t="shared" si="7"/>
        <v>0</v>
      </c>
      <c r="Q44" s="12"/>
    </row>
    <row r="45" spans="1:17" ht="20.45" customHeight="1" x14ac:dyDescent="0.15">
      <c r="A45" s="45"/>
      <c r="B45" s="46"/>
      <c r="C45" s="46"/>
      <c r="D45" s="12"/>
      <c r="E45" s="15"/>
      <c r="F45" s="19"/>
      <c r="G45" s="27"/>
      <c r="H45" s="27"/>
      <c r="I45" s="27">
        <f t="shared" si="4"/>
        <v>0</v>
      </c>
      <c r="J45" s="27"/>
      <c r="K45" s="27"/>
      <c r="L45" s="27">
        <f t="shared" si="5"/>
        <v>0</v>
      </c>
      <c r="M45" s="27"/>
      <c r="N45" s="27">
        <f t="shared" si="6"/>
        <v>0</v>
      </c>
      <c r="O45" s="27"/>
      <c r="P45" s="27">
        <f t="shared" si="7"/>
        <v>0</v>
      </c>
      <c r="Q45" s="12"/>
    </row>
    <row r="46" spans="1:17" ht="20.45" customHeight="1" x14ac:dyDescent="0.15">
      <c r="A46" s="45"/>
      <c r="B46" s="46"/>
      <c r="C46" s="46"/>
      <c r="D46" s="12"/>
      <c r="E46" s="15"/>
      <c r="F46" s="19"/>
      <c r="G46" s="27"/>
      <c r="H46" s="27"/>
      <c r="I46" s="27">
        <f t="shared" si="4"/>
        <v>0</v>
      </c>
      <c r="J46" s="27"/>
      <c r="K46" s="27"/>
      <c r="L46" s="27">
        <f t="shared" si="5"/>
        <v>0</v>
      </c>
      <c r="M46" s="27"/>
      <c r="N46" s="27">
        <f t="shared" si="6"/>
        <v>0</v>
      </c>
      <c r="O46" s="27"/>
      <c r="P46" s="27">
        <f t="shared" si="7"/>
        <v>0</v>
      </c>
      <c r="Q46" s="12"/>
    </row>
    <row r="47" spans="1:17" ht="20.45" customHeight="1" x14ac:dyDescent="0.15">
      <c r="A47" s="45"/>
      <c r="B47" s="46"/>
      <c r="C47" s="46"/>
      <c r="D47" s="12"/>
      <c r="E47" s="15"/>
      <c r="F47" s="19"/>
      <c r="G47" s="27"/>
      <c r="H47" s="27"/>
      <c r="I47" s="27">
        <f t="shared" si="4"/>
        <v>0</v>
      </c>
      <c r="J47" s="27"/>
      <c r="K47" s="27"/>
      <c r="L47" s="27">
        <f t="shared" si="5"/>
        <v>0</v>
      </c>
      <c r="M47" s="27"/>
      <c r="N47" s="27">
        <f t="shared" si="6"/>
        <v>0</v>
      </c>
      <c r="O47" s="27"/>
      <c r="P47" s="27">
        <f t="shared" si="7"/>
        <v>0</v>
      </c>
      <c r="Q47" s="12"/>
    </row>
    <row r="48" spans="1:17" ht="20.45" customHeight="1" x14ac:dyDescent="0.15">
      <c r="A48" s="45"/>
      <c r="B48" s="46"/>
      <c r="C48" s="46"/>
      <c r="D48" s="12"/>
      <c r="E48" s="15"/>
      <c r="F48" s="19"/>
      <c r="G48" s="27"/>
      <c r="H48" s="27"/>
      <c r="I48" s="27">
        <f t="shared" si="4"/>
        <v>0</v>
      </c>
      <c r="J48" s="27"/>
      <c r="K48" s="27"/>
      <c r="L48" s="27">
        <f t="shared" si="5"/>
        <v>0</v>
      </c>
      <c r="M48" s="27"/>
      <c r="N48" s="27">
        <f t="shared" si="6"/>
        <v>0</v>
      </c>
      <c r="O48" s="27"/>
      <c r="P48" s="27">
        <f t="shared" si="7"/>
        <v>0</v>
      </c>
      <c r="Q48" s="12"/>
    </row>
    <row r="49" spans="1:17" ht="20.45" customHeight="1" x14ac:dyDescent="0.15">
      <c r="A49" s="45"/>
      <c r="B49" s="46"/>
      <c r="C49" s="46"/>
      <c r="D49" s="12"/>
      <c r="E49" s="15"/>
      <c r="F49" s="19"/>
      <c r="G49" s="27"/>
      <c r="H49" s="27"/>
      <c r="I49" s="27">
        <f t="shared" si="4"/>
        <v>0</v>
      </c>
      <c r="J49" s="27"/>
      <c r="K49" s="27"/>
      <c r="L49" s="27">
        <f t="shared" si="5"/>
        <v>0</v>
      </c>
      <c r="M49" s="27"/>
      <c r="N49" s="27">
        <f t="shared" si="6"/>
        <v>0</v>
      </c>
      <c r="O49" s="27"/>
      <c r="P49" s="27">
        <f t="shared" si="7"/>
        <v>0</v>
      </c>
      <c r="Q49" s="12"/>
    </row>
    <row r="50" spans="1:17" ht="20.45" customHeight="1" x14ac:dyDescent="0.15">
      <c r="A50" s="45"/>
      <c r="B50" s="46"/>
      <c r="C50" s="46"/>
      <c r="D50" s="12"/>
      <c r="E50" s="15"/>
      <c r="F50" s="19"/>
      <c r="G50" s="27"/>
      <c r="H50" s="27"/>
      <c r="I50" s="27">
        <f t="shared" si="4"/>
        <v>0</v>
      </c>
      <c r="J50" s="27"/>
      <c r="K50" s="27"/>
      <c r="L50" s="27">
        <f t="shared" si="5"/>
        <v>0</v>
      </c>
      <c r="M50" s="27"/>
      <c r="N50" s="27">
        <f t="shared" si="6"/>
        <v>0</v>
      </c>
      <c r="O50" s="27"/>
      <c r="P50" s="27">
        <f t="shared" si="7"/>
        <v>0</v>
      </c>
      <c r="Q50" s="12"/>
    </row>
    <row r="51" spans="1:17" ht="20.45" customHeight="1" x14ac:dyDescent="0.15">
      <c r="A51" s="45"/>
      <c r="B51" s="46"/>
      <c r="C51" s="46"/>
      <c r="D51" s="12"/>
      <c r="E51" s="15"/>
      <c r="F51" s="19"/>
      <c r="G51" s="27"/>
      <c r="H51" s="27"/>
      <c r="I51" s="27">
        <f t="shared" si="4"/>
        <v>0</v>
      </c>
      <c r="J51" s="27"/>
      <c r="K51" s="27"/>
      <c r="L51" s="27">
        <f t="shared" si="5"/>
        <v>0</v>
      </c>
      <c r="M51" s="27"/>
      <c r="N51" s="27">
        <f t="shared" si="6"/>
        <v>0</v>
      </c>
      <c r="O51" s="27"/>
      <c r="P51" s="27">
        <f t="shared" si="7"/>
        <v>0</v>
      </c>
      <c r="Q51" s="12"/>
    </row>
    <row r="52" spans="1:17" ht="20.45" customHeight="1" x14ac:dyDescent="0.15">
      <c r="A52" s="45"/>
      <c r="B52" s="46"/>
      <c r="C52" s="46"/>
      <c r="D52" s="12"/>
      <c r="E52" s="15"/>
      <c r="F52" s="19"/>
      <c r="G52" s="27"/>
      <c r="H52" s="27"/>
      <c r="I52" s="27">
        <f t="shared" si="4"/>
        <v>0</v>
      </c>
      <c r="J52" s="27"/>
      <c r="K52" s="27"/>
      <c r="L52" s="27">
        <f t="shared" si="5"/>
        <v>0</v>
      </c>
      <c r="M52" s="27"/>
      <c r="N52" s="27">
        <f t="shared" si="6"/>
        <v>0</v>
      </c>
      <c r="O52" s="27"/>
      <c r="P52" s="27">
        <f t="shared" si="7"/>
        <v>0</v>
      </c>
      <c r="Q52" s="12"/>
    </row>
    <row r="53" spans="1:17" ht="20.45" customHeight="1" x14ac:dyDescent="0.15">
      <c r="A53" s="45"/>
      <c r="B53" s="46"/>
      <c r="C53" s="46"/>
      <c r="D53" s="12"/>
      <c r="E53" s="15"/>
      <c r="F53" s="19"/>
      <c r="G53" s="27"/>
      <c r="H53" s="27"/>
      <c r="I53" s="27">
        <f t="shared" si="4"/>
        <v>0</v>
      </c>
      <c r="J53" s="27"/>
      <c r="K53" s="27"/>
      <c r="L53" s="27">
        <f t="shared" si="5"/>
        <v>0</v>
      </c>
      <c r="M53" s="27"/>
      <c r="N53" s="27">
        <f t="shared" si="6"/>
        <v>0</v>
      </c>
      <c r="O53" s="27"/>
      <c r="P53" s="27">
        <f t="shared" si="7"/>
        <v>0</v>
      </c>
      <c r="Q53" s="12"/>
    </row>
    <row r="54" spans="1:17" ht="20.45" customHeight="1" x14ac:dyDescent="0.15">
      <c r="A54" s="45"/>
      <c r="B54" s="46"/>
      <c r="C54" s="46"/>
      <c r="D54" s="12"/>
      <c r="E54" s="15"/>
      <c r="F54" s="19"/>
      <c r="G54" s="27"/>
      <c r="H54" s="27"/>
      <c r="I54" s="27">
        <f t="shared" si="4"/>
        <v>0</v>
      </c>
      <c r="J54" s="27"/>
      <c r="K54" s="27"/>
      <c r="L54" s="27">
        <f t="shared" si="5"/>
        <v>0</v>
      </c>
      <c r="M54" s="27"/>
      <c r="N54" s="27">
        <f t="shared" si="6"/>
        <v>0</v>
      </c>
      <c r="O54" s="27"/>
      <c r="P54" s="27">
        <f t="shared" si="7"/>
        <v>0</v>
      </c>
      <c r="Q54" s="12"/>
    </row>
    <row r="55" spans="1:17" ht="20.45" customHeight="1" x14ac:dyDescent="0.15">
      <c r="A55" s="45"/>
      <c r="B55" s="46" t="s">
        <v>470</v>
      </c>
      <c r="C55" s="46" t="s">
        <v>472</v>
      </c>
      <c r="D55" s="12" t="s">
        <v>396</v>
      </c>
      <c r="E55" s="15"/>
      <c r="F55" s="19"/>
      <c r="G55" s="27"/>
      <c r="H55" s="27"/>
      <c r="I55" s="27">
        <f>TRUNC(SUM(I30:I54))</f>
        <v>0</v>
      </c>
      <c r="J55" s="27"/>
      <c r="K55" s="27"/>
      <c r="L55" s="27">
        <f>TRUNC(SUM(L30:L54))</f>
        <v>0</v>
      </c>
      <c r="M55" s="27"/>
      <c r="N55" s="27">
        <f>TRUNC(SUM(N30:N54))</f>
        <v>0</v>
      </c>
      <c r="O55" s="27"/>
      <c r="P55" s="27">
        <f>TRUNC(SUM(P30:P54))</f>
        <v>0</v>
      </c>
      <c r="Q55" s="12"/>
    </row>
  </sheetData>
  <mergeCells count="15"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  <mergeCell ref="D4:Q4"/>
    <mergeCell ref="D30:Q30"/>
    <mergeCell ref="J2:L2"/>
    <mergeCell ref="M2:N2"/>
    <mergeCell ref="D1:Q1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81"/>
  <sheetViews>
    <sheetView topLeftCell="D1" workbookViewId="0">
      <pane ySplit="3" topLeftCell="A4" activePane="bottomLeft" state="frozen"/>
      <selection activeCell="D1" sqref="D1"/>
      <selection pane="bottomLeft" activeCell="D4" sqref="D4:Q4"/>
    </sheetView>
  </sheetViews>
  <sheetFormatPr defaultRowHeight="23.1" customHeight="1" x14ac:dyDescent="0.15"/>
  <cols>
    <col min="1" max="1" width="12.109375" style="13" hidden="1" customWidth="1"/>
    <col min="2" max="2" width="17.44140625" style="13" hidden="1" customWidth="1"/>
    <col min="3" max="3" width="20.6640625" style="13" hidden="1" customWidth="1"/>
    <col min="4" max="4" width="24.33203125" style="13" customWidth="1"/>
    <col min="5" max="5" width="25.33203125" style="13" customWidth="1"/>
    <col min="6" max="6" width="4.21875" style="18" customWidth="1"/>
    <col min="7" max="7" width="10" style="2" customWidth="1"/>
    <col min="8" max="8" width="13" style="25" customWidth="1"/>
    <col min="9" max="9" width="13.21875" style="25" customWidth="1"/>
    <col min="10" max="10" width="5.5546875" style="25" hidden="1" customWidth="1"/>
    <col min="11" max="11" width="10.44140625" style="25" customWidth="1"/>
    <col min="12" max="12" width="11.77734375" style="25" customWidth="1"/>
    <col min="13" max="13" width="8.44140625" style="25" customWidth="1"/>
    <col min="14" max="14" width="9.109375" style="25" customWidth="1"/>
    <col min="15" max="15" width="6" style="25" hidden="1" customWidth="1"/>
    <col min="16" max="16" width="13" style="25" customWidth="1"/>
    <col min="17" max="17" width="11.109375" style="13" customWidth="1"/>
    <col min="18" max="26" width="8.88671875" style="2"/>
    <col min="27" max="31" width="11.77734375" style="25" customWidth="1"/>
    <col min="32" max="16384" width="8.88671875" style="2"/>
  </cols>
  <sheetData>
    <row r="1" spans="1:31" ht="23.1" customHeight="1" x14ac:dyDescent="0.15">
      <c r="A1" s="13" t="s">
        <v>246</v>
      </c>
      <c r="B1" s="13" t="s">
        <v>295</v>
      </c>
      <c r="C1" s="13" t="s">
        <v>468</v>
      </c>
      <c r="D1" s="193" t="s">
        <v>457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W1" s="192" t="s">
        <v>59</v>
      </c>
      <c r="X1" s="192"/>
      <c r="Y1" s="192"/>
      <c r="Z1" s="18"/>
      <c r="AA1" s="18" t="s">
        <v>64</v>
      </c>
      <c r="AB1" s="18"/>
      <c r="AC1" s="18"/>
      <c r="AD1" s="18"/>
      <c r="AE1" s="18"/>
    </row>
    <row r="2" spans="1:31" s="14" customFormat="1" ht="23.1" customHeight="1" x14ac:dyDescent="0.15">
      <c r="A2" s="183" t="s">
        <v>46</v>
      </c>
      <c r="B2" s="183" t="s">
        <v>23</v>
      </c>
      <c r="C2" s="183" t="s">
        <v>19</v>
      </c>
      <c r="D2" s="184" t="s">
        <v>53</v>
      </c>
      <c r="E2" s="184" t="s">
        <v>54</v>
      </c>
      <c r="F2" s="186" t="s">
        <v>0</v>
      </c>
      <c r="G2" s="186" t="s">
        <v>1</v>
      </c>
      <c r="H2" s="180" t="s">
        <v>25</v>
      </c>
      <c r="I2" s="180"/>
      <c r="J2" s="180" t="s">
        <v>26</v>
      </c>
      <c r="K2" s="180"/>
      <c r="L2" s="180"/>
      <c r="M2" s="180" t="s">
        <v>27</v>
      </c>
      <c r="N2" s="180"/>
      <c r="O2" s="41"/>
      <c r="P2" s="180" t="s">
        <v>31</v>
      </c>
      <c r="Q2" s="184" t="s">
        <v>29</v>
      </c>
      <c r="W2" s="14" t="s">
        <v>60</v>
      </c>
      <c r="X2" s="14" t="s">
        <v>61</v>
      </c>
      <c r="Y2" s="14" t="s">
        <v>62</v>
      </c>
      <c r="Z2" s="14" t="s">
        <v>63</v>
      </c>
      <c r="AA2" s="29" t="s">
        <v>109</v>
      </c>
      <c r="AB2" s="29" t="s">
        <v>108</v>
      </c>
      <c r="AC2" s="29" t="s">
        <v>65</v>
      </c>
      <c r="AD2" s="29" t="s">
        <v>67</v>
      </c>
      <c r="AE2" s="29" t="s">
        <v>66</v>
      </c>
    </row>
    <row r="3" spans="1:31" s="14" customFormat="1" ht="23.1" customHeight="1" x14ac:dyDescent="0.15">
      <c r="A3" s="183"/>
      <c r="B3" s="183"/>
      <c r="C3" s="183"/>
      <c r="D3" s="185"/>
      <c r="E3" s="185"/>
      <c r="F3" s="187"/>
      <c r="G3" s="187"/>
      <c r="H3" s="53" t="s">
        <v>32</v>
      </c>
      <c r="I3" s="53" t="s">
        <v>33</v>
      </c>
      <c r="J3" s="53" t="s">
        <v>1</v>
      </c>
      <c r="K3" s="53" t="s">
        <v>32</v>
      </c>
      <c r="L3" s="53" t="s">
        <v>33</v>
      </c>
      <c r="M3" s="53" t="s">
        <v>34</v>
      </c>
      <c r="N3" s="53" t="s">
        <v>33</v>
      </c>
      <c r="O3" s="53" t="s">
        <v>35</v>
      </c>
      <c r="P3" s="188"/>
      <c r="Q3" s="185"/>
      <c r="W3" s="2"/>
      <c r="X3" s="2"/>
      <c r="Y3" s="2"/>
      <c r="Z3" s="2"/>
      <c r="AA3" s="25"/>
      <c r="AB3" s="25"/>
      <c r="AC3" s="25"/>
      <c r="AD3" s="25">
        <f>IF(옵션!$C$11 =0, "1", 옵션!$C$11)</f>
        <v>1</v>
      </c>
      <c r="AE3" s="25">
        <f>IF(옵션!$C$12 =0, "1", 옵션!$C$12)</f>
        <v>1</v>
      </c>
    </row>
    <row r="4" spans="1:31" ht="23.1" customHeight="1" x14ac:dyDescent="0.15">
      <c r="A4" s="46"/>
      <c r="B4" s="46" t="s">
        <v>251</v>
      </c>
      <c r="C4" s="46"/>
      <c r="D4" s="177" t="s">
        <v>458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</row>
    <row r="5" spans="1:31" ht="23.1" customHeight="1" x14ac:dyDescent="0.15">
      <c r="A5" s="46" t="s">
        <v>311</v>
      </c>
      <c r="B5" s="46" t="s">
        <v>459</v>
      </c>
      <c r="C5" s="46" t="s">
        <v>312</v>
      </c>
      <c r="D5" s="12" t="s">
        <v>147</v>
      </c>
      <c r="E5" s="12" t="s">
        <v>148</v>
      </c>
      <c r="F5" s="19" t="s">
        <v>149</v>
      </c>
      <c r="G5" s="15">
        <v>55</v>
      </c>
      <c r="H5" s="27"/>
      <c r="I5" s="43"/>
      <c r="J5" s="27"/>
      <c r="K5" s="27"/>
      <c r="L5" s="43"/>
      <c r="M5" s="27"/>
      <c r="N5" s="43"/>
      <c r="O5" s="27"/>
      <c r="P5" s="27">
        <f t="shared" ref="P5:P28" si="0">SUM(I5,L5,N5)</f>
        <v>0</v>
      </c>
      <c r="Q5" s="12" t="s">
        <v>313</v>
      </c>
      <c r="AB5" s="25">
        <f>G5*H5</f>
        <v>0</v>
      </c>
      <c r="AC5" s="25">
        <f>G5*H5</f>
        <v>0</v>
      </c>
    </row>
    <row r="6" spans="1:31" ht="23.1" customHeight="1" x14ac:dyDescent="0.15">
      <c r="A6" s="46" t="s">
        <v>315</v>
      </c>
      <c r="B6" s="46" t="s">
        <v>459</v>
      </c>
      <c r="C6" s="46" t="s">
        <v>316</v>
      </c>
      <c r="D6" s="12" t="s">
        <v>147</v>
      </c>
      <c r="E6" s="12" t="s">
        <v>151</v>
      </c>
      <c r="F6" s="19" t="s">
        <v>149</v>
      </c>
      <c r="G6" s="15">
        <v>55</v>
      </c>
      <c r="H6" s="27"/>
      <c r="I6" s="27"/>
      <c r="J6" s="27"/>
      <c r="K6" s="27"/>
      <c r="L6" s="27"/>
      <c r="M6" s="27"/>
      <c r="N6" s="27"/>
      <c r="O6" s="27"/>
      <c r="P6" s="27">
        <f t="shared" si="0"/>
        <v>0</v>
      </c>
      <c r="Q6" s="12" t="s">
        <v>317</v>
      </c>
      <c r="AB6" s="25">
        <f>G6*H6</f>
        <v>0</v>
      </c>
      <c r="AC6" s="25">
        <f>G6*H6</f>
        <v>0</v>
      </c>
    </row>
    <row r="7" spans="1:31" ht="23.1" customHeight="1" x14ac:dyDescent="0.15">
      <c r="A7" s="46" t="s">
        <v>318</v>
      </c>
      <c r="B7" s="46" t="s">
        <v>459</v>
      </c>
      <c r="C7" s="46" t="s">
        <v>319</v>
      </c>
      <c r="D7" s="12" t="s">
        <v>147</v>
      </c>
      <c r="E7" s="12" t="s">
        <v>153</v>
      </c>
      <c r="F7" s="19" t="s">
        <v>149</v>
      </c>
      <c r="G7" s="15">
        <v>11</v>
      </c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12" t="s">
        <v>320</v>
      </c>
      <c r="AB7" s="25">
        <f>G7*H7</f>
        <v>0</v>
      </c>
      <c r="AC7" s="25">
        <f>G7*H7</f>
        <v>0</v>
      </c>
    </row>
    <row r="8" spans="1:31" ht="23.1" customHeight="1" x14ac:dyDescent="0.15">
      <c r="A8" s="46" t="s">
        <v>321</v>
      </c>
      <c r="B8" s="46" t="s">
        <v>459</v>
      </c>
      <c r="C8" s="46" t="s">
        <v>322</v>
      </c>
      <c r="D8" s="12" t="s">
        <v>155</v>
      </c>
      <c r="E8" s="12" t="s">
        <v>156</v>
      </c>
      <c r="F8" s="19" t="s">
        <v>149</v>
      </c>
      <c r="G8" s="15">
        <v>123</v>
      </c>
      <c r="H8" s="27"/>
      <c r="I8" s="27"/>
      <c r="J8" s="27"/>
      <c r="K8" s="27"/>
      <c r="L8" s="27"/>
      <c r="M8" s="27"/>
      <c r="N8" s="27"/>
      <c r="O8" s="27"/>
      <c r="P8" s="27">
        <f t="shared" si="0"/>
        <v>0</v>
      </c>
      <c r="Q8" s="12" t="s">
        <v>323</v>
      </c>
      <c r="AC8" s="25">
        <f>G8*H8</f>
        <v>0</v>
      </c>
    </row>
    <row r="9" spans="1:31" ht="23.1" customHeight="1" x14ac:dyDescent="0.15">
      <c r="A9" s="46" t="s">
        <v>460</v>
      </c>
      <c r="B9" s="46" t="s">
        <v>459</v>
      </c>
      <c r="C9" s="46" t="s">
        <v>157</v>
      </c>
      <c r="D9" s="12" t="s">
        <v>155</v>
      </c>
      <c r="E9" s="12" t="s">
        <v>158</v>
      </c>
      <c r="F9" s="19" t="s">
        <v>159</v>
      </c>
      <c r="G9" s="15">
        <v>22</v>
      </c>
      <c r="H9" s="27"/>
      <c r="I9" s="27"/>
      <c r="J9" s="27"/>
      <c r="K9" s="27"/>
      <c r="L9" s="27"/>
      <c r="M9" s="27"/>
      <c r="N9" s="27"/>
      <c r="O9" s="27"/>
      <c r="P9" s="27">
        <f t="shared" si="0"/>
        <v>0</v>
      </c>
      <c r="Q9" s="12"/>
    </row>
    <row r="10" spans="1:31" ht="23.1" customHeight="1" x14ac:dyDescent="0.15">
      <c r="A10" s="46" t="s">
        <v>324</v>
      </c>
      <c r="B10" s="46" t="s">
        <v>459</v>
      </c>
      <c r="C10" s="46" t="s">
        <v>325</v>
      </c>
      <c r="D10" s="12" t="s">
        <v>161</v>
      </c>
      <c r="E10" s="12" t="s">
        <v>162</v>
      </c>
      <c r="F10" s="19" t="s">
        <v>159</v>
      </c>
      <c r="G10" s="15">
        <v>19</v>
      </c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12" t="s">
        <v>326</v>
      </c>
    </row>
    <row r="11" spans="1:31" ht="23.1" customHeight="1" x14ac:dyDescent="0.15">
      <c r="A11" s="46" t="s">
        <v>461</v>
      </c>
      <c r="B11" s="46" t="s">
        <v>459</v>
      </c>
      <c r="C11" s="46" t="s">
        <v>163</v>
      </c>
      <c r="D11" s="12" t="s">
        <v>164</v>
      </c>
      <c r="E11" s="12" t="s">
        <v>165</v>
      </c>
      <c r="F11" s="19" t="s">
        <v>159</v>
      </c>
      <c r="G11" s="15">
        <v>19</v>
      </c>
      <c r="H11" s="27"/>
      <c r="I11" s="27"/>
      <c r="J11" s="27"/>
      <c r="K11" s="27"/>
      <c r="L11" s="27"/>
      <c r="M11" s="27"/>
      <c r="N11" s="27"/>
      <c r="O11" s="27"/>
      <c r="P11" s="27">
        <f t="shared" si="0"/>
        <v>0</v>
      </c>
      <c r="Q11" s="12"/>
    </row>
    <row r="12" spans="1:31" ht="23.1" customHeight="1" x14ac:dyDescent="0.15">
      <c r="A12" s="46" t="s">
        <v>327</v>
      </c>
      <c r="B12" s="46" t="s">
        <v>459</v>
      </c>
      <c r="C12" s="46" t="s">
        <v>328</v>
      </c>
      <c r="D12" s="12" t="s">
        <v>167</v>
      </c>
      <c r="E12" s="12" t="s">
        <v>168</v>
      </c>
      <c r="F12" s="19" t="s">
        <v>169</v>
      </c>
      <c r="G12" s="15">
        <v>3</v>
      </c>
      <c r="H12" s="27"/>
      <c r="I12" s="27"/>
      <c r="J12" s="27"/>
      <c r="K12" s="27"/>
      <c r="L12" s="27"/>
      <c r="M12" s="27"/>
      <c r="N12" s="27"/>
      <c r="O12" s="27"/>
      <c r="P12" s="27">
        <f t="shared" si="0"/>
        <v>0</v>
      </c>
      <c r="Q12" s="12" t="s">
        <v>329</v>
      </c>
    </row>
    <row r="13" spans="1:31" ht="23.1" customHeight="1" x14ac:dyDescent="0.15">
      <c r="A13" s="46" t="s">
        <v>330</v>
      </c>
      <c r="B13" s="46" t="s">
        <v>459</v>
      </c>
      <c r="C13" s="46" t="s">
        <v>331</v>
      </c>
      <c r="D13" s="12" t="s">
        <v>171</v>
      </c>
      <c r="E13" s="12" t="s">
        <v>172</v>
      </c>
      <c r="F13" s="19" t="s">
        <v>159</v>
      </c>
      <c r="G13" s="15">
        <v>1</v>
      </c>
      <c r="H13" s="27"/>
      <c r="I13" s="27"/>
      <c r="J13" s="27"/>
      <c r="K13" s="27"/>
      <c r="L13" s="27"/>
      <c r="M13" s="27"/>
      <c r="N13" s="27"/>
      <c r="O13" s="27"/>
      <c r="P13" s="27">
        <f t="shared" si="0"/>
        <v>0</v>
      </c>
      <c r="Q13" s="12" t="s">
        <v>332</v>
      </c>
    </row>
    <row r="14" spans="1:31" ht="23.1" customHeight="1" x14ac:dyDescent="0.15">
      <c r="A14" s="46" t="s">
        <v>333</v>
      </c>
      <c r="B14" s="46" t="s">
        <v>459</v>
      </c>
      <c r="C14" s="46" t="s">
        <v>334</v>
      </c>
      <c r="D14" s="12" t="s">
        <v>187</v>
      </c>
      <c r="E14" s="12" t="s">
        <v>188</v>
      </c>
      <c r="F14" s="19" t="s">
        <v>149</v>
      </c>
      <c r="G14" s="15">
        <v>1397</v>
      </c>
      <c r="H14" s="27"/>
      <c r="I14" s="27"/>
      <c r="J14" s="27"/>
      <c r="K14" s="27"/>
      <c r="L14" s="27"/>
      <c r="M14" s="27"/>
      <c r="N14" s="27"/>
      <c r="O14" s="27"/>
      <c r="P14" s="27">
        <f t="shared" si="0"/>
        <v>0</v>
      </c>
      <c r="Q14" s="12" t="s">
        <v>335</v>
      </c>
      <c r="AC14" s="25">
        <f>G14*H14</f>
        <v>0</v>
      </c>
    </row>
    <row r="15" spans="1:31" ht="23.1" customHeight="1" x14ac:dyDescent="0.15">
      <c r="A15" s="46" t="s">
        <v>339</v>
      </c>
      <c r="B15" s="46" t="s">
        <v>459</v>
      </c>
      <c r="C15" s="46" t="s">
        <v>340</v>
      </c>
      <c r="D15" s="12" t="s">
        <v>192</v>
      </c>
      <c r="E15" s="12" t="s">
        <v>193</v>
      </c>
      <c r="F15" s="19" t="s">
        <v>149</v>
      </c>
      <c r="G15" s="15">
        <v>88</v>
      </c>
      <c r="H15" s="27"/>
      <c r="I15" s="27"/>
      <c r="J15" s="27"/>
      <c r="K15" s="27"/>
      <c r="L15" s="27"/>
      <c r="M15" s="27"/>
      <c r="N15" s="27"/>
      <c r="O15" s="27"/>
      <c r="P15" s="27">
        <f t="shared" si="0"/>
        <v>0</v>
      </c>
      <c r="Q15" s="12" t="s">
        <v>341</v>
      </c>
      <c r="AC15" s="25">
        <f>G15*H15</f>
        <v>0</v>
      </c>
    </row>
    <row r="16" spans="1:31" ht="23.1" customHeight="1" x14ac:dyDescent="0.15">
      <c r="A16" s="46" t="s">
        <v>342</v>
      </c>
      <c r="B16" s="46" t="s">
        <v>459</v>
      </c>
      <c r="C16" s="46" t="s">
        <v>343</v>
      </c>
      <c r="D16" s="12" t="s">
        <v>192</v>
      </c>
      <c r="E16" s="12" t="s">
        <v>195</v>
      </c>
      <c r="F16" s="19" t="s">
        <v>149</v>
      </c>
      <c r="G16" s="15">
        <v>45</v>
      </c>
      <c r="H16" s="27"/>
      <c r="I16" s="27"/>
      <c r="J16" s="27"/>
      <c r="K16" s="27"/>
      <c r="L16" s="27"/>
      <c r="M16" s="27"/>
      <c r="N16" s="27"/>
      <c r="O16" s="27"/>
      <c r="P16" s="27">
        <f t="shared" si="0"/>
        <v>0</v>
      </c>
      <c r="Q16" s="12" t="s">
        <v>344</v>
      </c>
      <c r="AC16" s="25">
        <f>G16*H16</f>
        <v>0</v>
      </c>
    </row>
    <row r="17" spans="1:31" ht="23.1" customHeight="1" x14ac:dyDescent="0.15">
      <c r="A17" s="46" t="s">
        <v>345</v>
      </c>
      <c r="B17" s="46" t="s">
        <v>459</v>
      </c>
      <c r="C17" s="46" t="s">
        <v>346</v>
      </c>
      <c r="D17" s="12" t="s">
        <v>197</v>
      </c>
      <c r="E17" s="12" t="s">
        <v>198</v>
      </c>
      <c r="F17" s="19" t="s">
        <v>159</v>
      </c>
      <c r="G17" s="15">
        <v>3</v>
      </c>
      <c r="H17" s="27"/>
      <c r="I17" s="27"/>
      <c r="J17" s="27"/>
      <c r="K17" s="27"/>
      <c r="L17" s="27"/>
      <c r="M17" s="27"/>
      <c r="N17" s="27"/>
      <c r="O17" s="27"/>
      <c r="P17" s="27">
        <f t="shared" si="0"/>
        <v>0</v>
      </c>
      <c r="Q17" s="12" t="s">
        <v>347</v>
      </c>
    </row>
    <row r="18" spans="1:31" ht="23.1" customHeight="1" x14ac:dyDescent="0.15">
      <c r="A18" s="46" t="s">
        <v>348</v>
      </c>
      <c r="B18" s="46" t="s">
        <v>459</v>
      </c>
      <c r="C18" s="46" t="s">
        <v>349</v>
      </c>
      <c r="D18" s="12" t="s">
        <v>197</v>
      </c>
      <c r="E18" s="12" t="s">
        <v>200</v>
      </c>
      <c r="F18" s="19" t="s">
        <v>159</v>
      </c>
      <c r="G18" s="15">
        <v>16</v>
      </c>
      <c r="H18" s="27"/>
      <c r="I18" s="27"/>
      <c r="J18" s="27"/>
      <c r="K18" s="27"/>
      <c r="L18" s="27"/>
      <c r="M18" s="27"/>
      <c r="N18" s="27"/>
      <c r="O18" s="27"/>
      <c r="P18" s="27">
        <f t="shared" si="0"/>
        <v>0</v>
      </c>
      <c r="Q18" s="12" t="s">
        <v>350</v>
      </c>
    </row>
    <row r="19" spans="1:31" ht="23.1" customHeight="1" x14ac:dyDescent="0.15">
      <c r="A19" s="46" t="s">
        <v>462</v>
      </c>
      <c r="B19" s="46" t="s">
        <v>459</v>
      </c>
      <c r="C19" s="46" t="s">
        <v>209</v>
      </c>
      <c r="D19" s="12" t="s">
        <v>210</v>
      </c>
      <c r="E19" s="12" t="s">
        <v>211</v>
      </c>
      <c r="F19" s="19" t="s">
        <v>212</v>
      </c>
      <c r="G19" s="15">
        <v>2</v>
      </c>
      <c r="H19" s="27"/>
      <c r="I19" s="27"/>
      <c r="J19" s="27"/>
      <c r="K19" s="27"/>
      <c r="L19" s="27"/>
      <c r="M19" s="27"/>
      <c r="N19" s="27"/>
      <c r="O19" s="27"/>
      <c r="P19" s="27">
        <f t="shared" si="0"/>
        <v>0</v>
      </c>
      <c r="Q19" s="12"/>
    </row>
    <row r="20" spans="1:31" ht="23.1" customHeight="1" x14ac:dyDescent="0.15">
      <c r="A20" s="46" t="s">
        <v>360</v>
      </c>
      <c r="B20" s="46" t="s">
        <v>459</v>
      </c>
      <c r="C20" s="46" t="s">
        <v>361</v>
      </c>
      <c r="D20" s="12" t="s">
        <v>214</v>
      </c>
      <c r="E20" s="12" t="s">
        <v>215</v>
      </c>
      <c r="F20" s="19" t="s">
        <v>216</v>
      </c>
      <c r="G20" s="15">
        <v>3</v>
      </c>
      <c r="H20" s="27"/>
      <c r="I20" s="27"/>
      <c r="J20" s="27"/>
      <c r="K20" s="27"/>
      <c r="L20" s="27"/>
      <c r="M20" s="27"/>
      <c r="N20" s="27"/>
      <c r="O20" s="27"/>
      <c r="P20" s="27">
        <f t="shared" si="0"/>
        <v>0</v>
      </c>
      <c r="Q20" s="12" t="s">
        <v>362</v>
      </c>
    </row>
    <row r="21" spans="1:31" ht="23.1" customHeight="1" x14ac:dyDescent="0.15">
      <c r="A21" s="46" t="s">
        <v>297</v>
      </c>
      <c r="B21" s="46" t="s">
        <v>459</v>
      </c>
      <c r="C21" s="46" t="s">
        <v>298</v>
      </c>
      <c r="D21" s="12" t="s">
        <v>300</v>
      </c>
      <c r="E21" s="12" t="s">
        <v>301</v>
      </c>
      <c r="F21" s="19" t="s">
        <v>302</v>
      </c>
      <c r="G21" s="15">
        <v>31</v>
      </c>
      <c r="H21" s="27"/>
      <c r="I21" s="27"/>
      <c r="J21" s="27"/>
      <c r="K21" s="27"/>
      <c r="L21" s="27"/>
      <c r="M21" s="27"/>
      <c r="N21" s="27"/>
      <c r="O21" s="27"/>
      <c r="P21" s="27">
        <f t="shared" si="0"/>
        <v>0</v>
      </c>
      <c r="Q21" s="12" t="s">
        <v>299</v>
      </c>
    </row>
    <row r="22" spans="1:31" ht="23.1" customHeight="1" x14ac:dyDescent="0.15">
      <c r="A22" s="46" t="s">
        <v>303</v>
      </c>
      <c r="B22" s="46" t="s">
        <v>459</v>
      </c>
      <c r="C22" s="46" t="s">
        <v>304</v>
      </c>
      <c r="D22" s="12" t="s">
        <v>300</v>
      </c>
      <c r="E22" s="12" t="s">
        <v>306</v>
      </c>
      <c r="F22" s="19" t="s">
        <v>302</v>
      </c>
      <c r="G22" s="15">
        <v>33</v>
      </c>
      <c r="H22" s="27"/>
      <c r="I22" s="27"/>
      <c r="J22" s="27"/>
      <c r="K22" s="27"/>
      <c r="L22" s="27"/>
      <c r="M22" s="27"/>
      <c r="N22" s="27"/>
      <c r="O22" s="27"/>
      <c r="P22" s="27">
        <f t="shared" si="0"/>
        <v>0</v>
      </c>
      <c r="Q22" s="12" t="s">
        <v>305</v>
      </c>
    </row>
    <row r="23" spans="1:31" ht="23.1" customHeight="1" x14ac:dyDescent="0.15">
      <c r="A23" s="46" t="s">
        <v>307</v>
      </c>
      <c r="B23" s="46" t="s">
        <v>459</v>
      </c>
      <c r="C23" s="46" t="s">
        <v>308</v>
      </c>
      <c r="D23" s="12" t="s">
        <v>300</v>
      </c>
      <c r="E23" s="12" t="s">
        <v>310</v>
      </c>
      <c r="F23" s="19" t="s">
        <v>302</v>
      </c>
      <c r="G23" s="15">
        <v>6</v>
      </c>
      <c r="H23" s="27"/>
      <c r="I23" s="27"/>
      <c r="J23" s="27"/>
      <c r="K23" s="27"/>
      <c r="L23" s="27"/>
      <c r="M23" s="27"/>
      <c r="N23" s="27"/>
      <c r="O23" s="27"/>
      <c r="P23" s="27">
        <f t="shared" si="0"/>
        <v>0</v>
      </c>
      <c r="Q23" s="12" t="s">
        <v>309</v>
      </c>
    </row>
    <row r="24" spans="1:31" ht="23.1" customHeight="1" x14ac:dyDescent="0.15">
      <c r="A24" s="46" t="s">
        <v>463</v>
      </c>
      <c r="B24" s="46" t="s">
        <v>459</v>
      </c>
      <c r="C24" s="46" t="s">
        <v>223</v>
      </c>
      <c r="D24" s="12" t="s">
        <v>224</v>
      </c>
      <c r="E24" s="12"/>
      <c r="F24" s="19" t="s">
        <v>225</v>
      </c>
      <c r="G24" s="15">
        <v>1</v>
      </c>
      <c r="H24" s="27"/>
      <c r="I24" s="27"/>
      <c r="J24" s="27"/>
      <c r="K24" s="27"/>
      <c r="L24" s="27"/>
      <c r="M24" s="27"/>
      <c r="N24" s="27"/>
      <c r="O24" s="27"/>
      <c r="P24" s="27">
        <f t="shared" si="0"/>
        <v>0</v>
      </c>
      <c r="Q24" s="12"/>
    </row>
    <row r="25" spans="1:31" ht="23.1" customHeight="1" x14ac:dyDescent="0.15">
      <c r="A25" s="46" t="s">
        <v>369</v>
      </c>
      <c r="B25" s="46" t="s">
        <v>459</v>
      </c>
      <c r="C25" s="46" t="s">
        <v>370</v>
      </c>
      <c r="D25" s="12" t="s">
        <v>229</v>
      </c>
      <c r="E25" s="12"/>
      <c r="F25" s="19" t="s">
        <v>169</v>
      </c>
      <c r="G25" s="15">
        <v>1</v>
      </c>
      <c r="H25" s="27"/>
      <c r="I25" s="27"/>
      <c r="J25" s="27"/>
      <c r="K25" s="27"/>
      <c r="L25" s="27"/>
      <c r="M25" s="27"/>
      <c r="N25" s="27"/>
      <c r="O25" s="27"/>
      <c r="P25" s="27">
        <f t="shared" si="0"/>
        <v>0</v>
      </c>
      <c r="Q25" s="12" t="s">
        <v>371</v>
      </c>
    </row>
    <row r="26" spans="1:31" ht="23.1" customHeight="1" x14ac:dyDescent="0.15">
      <c r="A26" s="46" t="s">
        <v>372</v>
      </c>
      <c r="B26" s="46" t="s">
        <v>459</v>
      </c>
      <c r="C26" s="46" t="s">
        <v>373</v>
      </c>
      <c r="D26" s="12" t="s">
        <v>230</v>
      </c>
      <c r="E26" s="12"/>
      <c r="F26" s="19" t="s">
        <v>169</v>
      </c>
      <c r="G26" s="15">
        <v>4</v>
      </c>
      <c r="H26" s="27"/>
      <c r="I26" s="27"/>
      <c r="J26" s="27"/>
      <c r="K26" s="27"/>
      <c r="L26" s="27"/>
      <c r="M26" s="27"/>
      <c r="N26" s="27"/>
      <c r="O26" s="27"/>
      <c r="P26" s="27">
        <f t="shared" si="0"/>
        <v>0</v>
      </c>
      <c r="Q26" s="12" t="s">
        <v>374</v>
      </c>
    </row>
    <row r="27" spans="1:31" ht="23.1" customHeight="1" x14ac:dyDescent="0.15">
      <c r="A27" s="46"/>
      <c r="B27" s="46"/>
      <c r="C27" s="46"/>
      <c r="D27" s="12"/>
      <c r="E27" s="12"/>
      <c r="F27" s="19"/>
      <c r="G27" s="15"/>
      <c r="H27" s="27"/>
      <c r="I27" s="27"/>
      <c r="J27" s="27"/>
      <c r="K27" s="27"/>
      <c r="L27" s="27"/>
      <c r="M27" s="27"/>
      <c r="N27" s="27"/>
      <c r="O27" s="27"/>
      <c r="P27" s="27">
        <f t="shared" si="0"/>
        <v>0</v>
      </c>
      <c r="Q27" s="12"/>
      <c r="AE27" s="25">
        <f>TRUNC(SUM(AE4:AE26))</f>
        <v>0</v>
      </c>
    </row>
    <row r="28" spans="1:31" ht="23.1" customHeight="1" x14ac:dyDescent="0.15">
      <c r="A28" s="46"/>
      <c r="B28" s="46"/>
      <c r="C28" s="46"/>
      <c r="D28" s="12"/>
      <c r="E28" s="12"/>
      <c r="F28" s="19"/>
      <c r="G28" s="15"/>
      <c r="H28" s="27"/>
      <c r="I28" s="27"/>
      <c r="J28" s="27"/>
      <c r="K28" s="27"/>
      <c r="L28" s="27"/>
      <c r="M28" s="27"/>
      <c r="N28" s="27"/>
      <c r="O28" s="27"/>
      <c r="P28" s="27">
        <f t="shared" si="0"/>
        <v>0</v>
      </c>
      <c r="Q28" s="12"/>
    </row>
    <row r="29" spans="1:31" ht="23.1" customHeight="1" x14ac:dyDescent="0.15">
      <c r="A29" s="46"/>
      <c r="B29" s="46" t="s">
        <v>395</v>
      </c>
      <c r="C29" s="46"/>
      <c r="D29" s="12" t="s">
        <v>396</v>
      </c>
      <c r="E29" s="12"/>
      <c r="F29" s="19"/>
      <c r="G29" s="15"/>
      <c r="H29" s="27"/>
      <c r="I29" s="27">
        <f>TRUNC(SUM(I4:I28))</f>
        <v>0</v>
      </c>
      <c r="J29" s="27"/>
      <c r="K29" s="27"/>
      <c r="L29" s="27">
        <f>TRUNC(SUM(L4:L28))</f>
        <v>0</v>
      </c>
      <c r="M29" s="27"/>
      <c r="N29" s="27">
        <f>TRUNC(SUM(N4:N28))</f>
        <v>0</v>
      </c>
      <c r="O29" s="27"/>
      <c r="P29" s="27">
        <f>TRUNC(SUM(P4:P28))</f>
        <v>0</v>
      </c>
      <c r="Q29" s="12"/>
    </row>
    <row r="30" spans="1:31" ht="23.1" customHeight="1" x14ac:dyDescent="0.15">
      <c r="A30" s="46"/>
      <c r="B30" s="46" t="s">
        <v>251</v>
      </c>
      <c r="C30" s="46"/>
      <c r="D30" s="177" t="s">
        <v>464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9"/>
    </row>
    <row r="31" spans="1:31" ht="23.1" customHeight="1" x14ac:dyDescent="0.15">
      <c r="A31" s="46" t="s">
        <v>321</v>
      </c>
      <c r="B31" s="46" t="s">
        <v>465</v>
      </c>
      <c r="C31" s="46" t="s">
        <v>322</v>
      </c>
      <c r="D31" s="12" t="s">
        <v>155</v>
      </c>
      <c r="E31" s="12" t="s">
        <v>156</v>
      </c>
      <c r="F31" s="19" t="s">
        <v>149</v>
      </c>
      <c r="G31" s="15">
        <v>301</v>
      </c>
      <c r="H31" s="27">
        <f>'일대목차(전기)'!I10</f>
        <v>0</v>
      </c>
      <c r="I31" s="27">
        <f t="shared" ref="I31:I54" si="1">TRUNC(G31*H31)</f>
        <v>0</v>
      </c>
      <c r="J31" s="27">
        <v>301</v>
      </c>
      <c r="K31" s="27">
        <f>'일대목차(전기)'!L10</f>
        <v>0</v>
      </c>
      <c r="L31" s="27">
        <f t="shared" ref="L31:L54" si="2">TRUNC(G31*K31)</f>
        <v>0</v>
      </c>
      <c r="M31" s="27">
        <f>'일대목차(전기)'!N10</f>
        <v>0</v>
      </c>
      <c r="N31" s="27">
        <f t="shared" ref="N31:N54" si="3">TRUNC(G31*M31)</f>
        <v>0</v>
      </c>
      <c r="O31" s="27"/>
      <c r="P31" s="27">
        <f t="shared" ref="P31:P54" si="4">SUM(I31,L31,N31)</f>
        <v>0</v>
      </c>
      <c r="Q31" s="12" t="s">
        <v>323</v>
      </c>
      <c r="AC31" s="25">
        <f>G31*H31</f>
        <v>0</v>
      </c>
    </row>
    <row r="32" spans="1:31" ht="23.1" customHeight="1" x14ac:dyDescent="0.15">
      <c r="A32" s="46" t="s">
        <v>324</v>
      </c>
      <c r="B32" s="46" t="s">
        <v>465</v>
      </c>
      <c r="C32" s="46" t="s">
        <v>325</v>
      </c>
      <c r="D32" s="12" t="s">
        <v>161</v>
      </c>
      <c r="E32" s="12" t="s">
        <v>162</v>
      </c>
      <c r="F32" s="19" t="s">
        <v>159</v>
      </c>
      <c r="G32" s="15">
        <v>18</v>
      </c>
      <c r="H32" s="27">
        <f>'일대목차(전기)'!I11</f>
        <v>0</v>
      </c>
      <c r="I32" s="27">
        <f t="shared" si="1"/>
        <v>0</v>
      </c>
      <c r="J32" s="27">
        <v>17</v>
      </c>
      <c r="K32" s="27">
        <f>'일대목차(전기)'!L11</f>
        <v>0</v>
      </c>
      <c r="L32" s="27">
        <f t="shared" si="2"/>
        <v>0</v>
      </c>
      <c r="M32" s="27">
        <f>'일대목차(전기)'!N11</f>
        <v>0</v>
      </c>
      <c r="N32" s="27">
        <f t="shared" si="3"/>
        <v>0</v>
      </c>
      <c r="O32" s="27"/>
      <c r="P32" s="27">
        <f t="shared" si="4"/>
        <v>0</v>
      </c>
      <c r="Q32" s="12" t="s">
        <v>326</v>
      </c>
    </row>
    <row r="33" spans="1:31" ht="23.1" customHeight="1" x14ac:dyDescent="0.15">
      <c r="A33" s="46" t="s">
        <v>327</v>
      </c>
      <c r="B33" s="46" t="s">
        <v>465</v>
      </c>
      <c r="C33" s="46" t="s">
        <v>328</v>
      </c>
      <c r="D33" s="12" t="s">
        <v>167</v>
      </c>
      <c r="E33" s="12" t="s">
        <v>168</v>
      </c>
      <c r="F33" s="19" t="s">
        <v>169</v>
      </c>
      <c r="G33" s="15">
        <v>5</v>
      </c>
      <c r="H33" s="27">
        <f>'일대목차(전기)'!I12</f>
        <v>0</v>
      </c>
      <c r="I33" s="27">
        <f t="shared" si="1"/>
        <v>0</v>
      </c>
      <c r="J33" s="27">
        <v>5</v>
      </c>
      <c r="K33" s="27">
        <f>'일대목차(전기)'!L12</f>
        <v>0</v>
      </c>
      <c r="L33" s="27">
        <f t="shared" si="2"/>
        <v>0</v>
      </c>
      <c r="M33" s="27">
        <f>'일대목차(전기)'!N12</f>
        <v>0</v>
      </c>
      <c r="N33" s="27">
        <f t="shared" si="3"/>
        <v>0</v>
      </c>
      <c r="O33" s="27"/>
      <c r="P33" s="27">
        <f t="shared" si="4"/>
        <v>0</v>
      </c>
      <c r="Q33" s="12" t="s">
        <v>329</v>
      </c>
    </row>
    <row r="34" spans="1:31" ht="23.1" customHeight="1" x14ac:dyDescent="0.15">
      <c r="A34" s="46" t="s">
        <v>336</v>
      </c>
      <c r="B34" s="46" t="s">
        <v>465</v>
      </c>
      <c r="C34" s="46" t="s">
        <v>337</v>
      </c>
      <c r="D34" s="12" t="s">
        <v>187</v>
      </c>
      <c r="E34" s="12" t="s">
        <v>190</v>
      </c>
      <c r="F34" s="19" t="s">
        <v>149</v>
      </c>
      <c r="G34" s="15">
        <v>600</v>
      </c>
      <c r="H34" s="27">
        <f>'일대목차(전기)'!I15</f>
        <v>0</v>
      </c>
      <c r="I34" s="27">
        <f t="shared" si="1"/>
        <v>0</v>
      </c>
      <c r="J34" s="27">
        <v>600</v>
      </c>
      <c r="K34" s="27">
        <f>'일대목차(전기)'!L15</f>
        <v>0</v>
      </c>
      <c r="L34" s="27">
        <f t="shared" si="2"/>
        <v>0</v>
      </c>
      <c r="M34" s="27">
        <f>'일대목차(전기)'!N15</f>
        <v>0</v>
      </c>
      <c r="N34" s="27">
        <f t="shared" si="3"/>
        <v>0</v>
      </c>
      <c r="O34" s="27"/>
      <c r="P34" s="27">
        <f t="shared" si="4"/>
        <v>0</v>
      </c>
      <c r="Q34" s="12" t="s">
        <v>338</v>
      </c>
      <c r="AC34" s="25">
        <f>G34*H34</f>
        <v>0</v>
      </c>
    </row>
    <row r="35" spans="1:31" ht="23.1" customHeight="1" x14ac:dyDescent="0.15">
      <c r="A35" s="46" t="s">
        <v>351</v>
      </c>
      <c r="B35" s="46" t="s">
        <v>465</v>
      </c>
      <c r="C35" s="46" t="s">
        <v>352</v>
      </c>
      <c r="D35" s="12" t="s">
        <v>202</v>
      </c>
      <c r="E35" s="12" t="s">
        <v>203</v>
      </c>
      <c r="F35" s="19" t="s">
        <v>159</v>
      </c>
      <c r="G35" s="15">
        <v>6</v>
      </c>
      <c r="H35" s="27">
        <f>'일대목차(전기)'!I20</f>
        <v>0</v>
      </c>
      <c r="I35" s="27">
        <f t="shared" si="1"/>
        <v>0</v>
      </c>
      <c r="J35" s="27">
        <v>6</v>
      </c>
      <c r="K35" s="27">
        <f>'일대목차(전기)'!L20</f>
        <v>0</v>
      </c>
      <c r="L35" s="27">
        <f t="shared" si="2"/>
        <v>0</v>
      </c>
      <c r="M35" s="27">
        <f>'일대목차(전기)'!N20</f>
        <v>0</v>
      </c>
      <c r="N35" s="27">
        <f t="shared" si="3"/>
        <v>0</v>
      </c>
      <c r="O35" s="27"/>
      <c r="P35" s="27">
        <f t="shared" si="4"/>
        <v>0</v>
      </c>
      <c r="Q35" s="12" t="s">
        <v>353</v>
      </c>
    </row>
    <row r="36" spans="1:31" ht="23.1" customHeight="1" x14ac:dyDescent="0.15">
      <c r="A36" s="46" t="s">
        <v>354</v>
      </c>
      <c r="B36" s="46" t="s">
        <v>465</v>
      </c>
      <c r="C36" s="46" t="s">
        <v>355</v>
      </c>
      <c r="D36" s="12" t="s">
        <v>205</v>
      </c>
      <c r="E36" s="12" t="s">
        <v>206</v>
      </c>
      <c r="F36" s="19" t="s">
        <v>159</v>
      </c>
      <c r="G36" s="15">
        <v>5</v>
      </c>
      <c r="H36" s="27">
        <f>'일대목차(전기)'!I21</f>
        <v>0</v>
      </c>
      <c r="I36" s="27">
        <f t="shared" si="1"/>
        <v>0</v>
      </c>
      <c r="J36" s="27">
        <v>5</v>
      </c>
      <c r="K36" s="27">
        <f>'일대목차(전기)'!L21</f>
        <v>0</v>
      </c>
      <c r="L36" s="27">
        <f t="shared" si="2"/>
        <v>0</v>
      </c>
      <c r="M36" s="27">
        <f>'일대목차(전기)'!N21</f>
        <v>0</v>
      </c>
      <c r="N36" s="27">
        <f t="shared" si="3"/>
        <v>0</v>
      </c>
      <c r="O36" s="27"/>
      <c r="P36" s="27">
        <f t="shared" si="4"/>
        <v>0</v>
      </c>
      <c r="Q36" s="12" t="s">
        <v>356</v>
      </c>
    </row>
    <row r="37" spans="1:31" ht="23.1" customHeight="1" x14ac:dyDescent="0.15">
      <c r="A37" s="46" t="s">
        <v>357</v>
      </c>
      <c r="B37" s="46" t="s">
        <v>465</v>
      </c>
      <c r="C37" s="46" t="s">
        <v>358</v>
      </c>
      <c r="D37" s="12" t="s">
        <v>208</v>
      </c>
      <c r="E37" s="12"/>
      <c r="F37" s="19" t="s">
        <v>159</v>
      </c>
      <c r="G37" s="15">
        <v>4</v>
      </c>
      <c r="H37" s="27">
        <f>'일대목차(전기)'!I22</f>
        <v>0</v>
      </c>
      <c r="I37" s="27">
        <f t="shared" si="1"/>
        <v>0</v>
      </c>
      <c r="J37" s="27">
        <v>4</v>
      </c>
      <c r="K37" s="27">
        <f>'일대목차(전기)'!L22</f>
        <v>0</v>
      </c>
      <c r="L37" s="27">
        <f t="shared" si="2"/>
        <v>0</v>
      </c>
      <c r="M37" s="27">
        <f>'일대목차(전기)'!N22</f>
        <v>0</v>
      </c>
      <c r="N37" s="27">
        <f t="shared" si="3"/>
        <v>0</v>
      </c>
      <c r="O37" s="27"/>
      <c r="P37" s="27">
        <f t="shared" si="4"/>
        <v>0</v>
      </c>
      <c r="Q37" s="12" t="s">
        <v>359</v>
      </c>
    </row>
    <row r="38" spans="1:31" ht="23.1" customHeight="1" x14ac:dyDescent="0.15">
      <c r="A38" s="46" t="s">
        <v>363</v>
      </c>
      <c r="B38" s="46" t="s">
        <v>465</v>
      </c>
      <c r="C38" s="46" t="s">
        <v>364</v>
      </c>
      <c r="D38" s="12" t="s">
        <v>226</v>
      </c>
      <c r="E38" s="12" t="s">
        <v>227</v>
      </c>
      <c r="F38" s="19" t="s">
        <v>169</v>
      </c>
      <c r="G38" s="15">
        <v>3</v>
      </c>
      <c r="H38" s="27">
        <f>'일대목차(전기)'!I24</f>
        <v>0</v>
      </c>
      <c r="I38" s="27">
        <f t="shared" si="1"/>
        <v>0</v>
      </c>
      <c r="J38" s="27">
        <v>2</v>
      </c>
      <c r="K38" s="27">
        <f>'일대목차(전기)'!L24</f>
        <v>0</v>
      </c>
      <c r="L38" s="27">
        <f t="shared" si="2"/>
        <v>0</v>
      </c>
      <c r="M38" s="27">
        <f>'일대목차(전기)'!N24</f>
        <v>0</v>
      </c>
      <c r="N38" s="27">
        <f t="shared" si="3"/>
        <v>0</v>
      </c>
      <c r="O38" s="27"/>
      <c r="P38" s="27">
        <f t="shared" si="4"/>
        <v>0</v>
      </c>
      <c r="Q38" s="12" t="s">
        <v>365</v>
      </c>
    </row>
    <row r="39" spans="1:31" ht="23.1" customHeight="1" x14ac:dyDescent="0.15">
      <c r="A39" s="46" t="s">
        <v>366</v>
      </c>
      <c r="B39" s="46" t="s">
        <v>465</v>
      </c>
      <c r="C39" s="46" t="s">
        <v>367</v>
      </c>
      <c r="D39" s="12" t="s">
        <v>228</v>
      </c>
      <c r="E39" s="12"/>
      <c r="F39" s="19" t="s">
        <v>169</v>
      </c>
      <c r="G39" s="15">
        <v>5</v>
      </c>
      <c r="H39" s="27">
        <f>'일대목차(전기)'!I25</f>
        <v>0</v>
      </c>
      <c r="I39" s="27">
        <f t="shared" si="1"/>
        <v>0</v>
      </c>
      <c r="J39" s="27">
        <v>5</v>
      </c>
      <c r="K39" s="27">
        <f>'일대목차(전기)'!L25</f>
        <v>0</v>
      </c>
      <c r="L39" s="27">
        <f t="shared" si="2"/>
        <v>0</v>
      </c>
      <c r="M39" s="27">
        <f>'일대목차(전기)'!N25</f>
        <v>0</v>
      </c>
      <c r="N39" s="27">
        <f t="shared" si="3"/>
        <v>0</v>
      </c>
      <c r="O39" s="27"/>
      <c r="P39" s="27">
        <f t="shared" si="4"/>
        <v>0</v>
      </c>
      <c r="Q39" s="12" t="s">
        <v>368</v>
      </c>
    </row>
    <row r="40" spans="1:31" ht="23.1" customHeight="1" x14ac:dyDescent="0.15">
      <c r="A40" s="46"/>
      <c r="B40" s="46"/>
      <c r="C40" s="46"/>
      <c r="D40" s="12"/>
      <c r="E40" s="12"/>
      <c r="F40" s="19"/>
      <c r="G40" s="15"/>
      <c r="H40" s="27"/>
      <c r="I40" s="27">
        <f t="shared" si="1"/>
        <v>0</v>
      </c>
      <c r="J40" s="27"/>
      <c r="K40" s="27"/>
      <c r="L40" s="27">
        <f t="shared" si="2"/>
        <v>0</v>
      </c>
      <c r="M40" s="27"/>
      <c r="N40" s="27">
        <f t="shared" si="3"/>
        <v>0</v>
      </c>
      <c r="O40" s="27"/>
      <c r="P40" s="27">
        <f t="shared" si="4"/>
        <v>0</v>
      </c>
      <c r="Q40" s="12"/>
      <c r="AE40" s="25">
        <f>TRUNC(SUM(AE30:AE39))</f>
        <v>0</v>
      </c>
    </row>
    <row r="41" spans="1:31" ht="23.1" customHeight="1" x14ac:dyDescent="0.15">
      <c r="A41" s="46"/>
      <c r="B41" s="46"/>
      <c r="C41" s="46"/>
      <c r="D41" s="12"/>
      <c r="E41" s="12"/>
      <c r="F41" s="19"/>
      <c r="G41" s="15"/>
      <c r="H41" s="27"/>
      <c r="I41" s="27">
        <f t="shared" si="1"/>
        <v>0</v>
      </c>
      <c r="J41" s="27"/>
      <c r="K41" s="27"/>
      <c r="L41" s="27">
        <f t="shared" si="2"/>
        <v>0</v>
      </c>
      <c r="M41" s="27"/>
      <c r="N41" s="27">
        <f t="shared" si="3"/>
        <v>0</v>
      </c>
      <c r="O41" s="27"/>
      <c r="P41" s="27">
        <f t="shared" si="4"/>
        <v>0</v>
      </c>
      <c r="Q41" s="12"/>
    </row>
    <row r="42" spans="1:31" ht="23.1" customHeight="1" x14ac:dyDescent="0.15">
      <c r="A42" s="46"/>
      <c r="B42" s="46"/>
      <c r="C42" s="46"/>
      <c r="D42" s="12"/>
      <c r="E42" s="12"/>
      <c r="F42" s="19"/>
      <c r="G42" s="15"/>
      <c r="H42" s="27"/>
      <c r="I42" s="27">
        <f t="shared" si="1"/>
        <v>0</v>
      </c>
      <c r="J42" s="27"/>
      <c r="K42" s="27"/>
      <c r="L42" s="27">
        <f t="shared" si="2"/>
        <v>0</v>
      </c>
      <c r="M42" s="27"/>
      <c r="N42" s="27">
        <f t="shared" si="3"/>
        <v>0</v>
      </c>
      <c r="O42" s="27"/>
      <c r="P42" s="27">
        <f t="shared" si="4"/>
        <v>0</v>
      </c>
      <c r="Q42" s="12"/>
    </row>
    <row r="43" spans="1:31" ht="23.1" customHeight="1" x14ac:dyDescent="0.15">
      <c r="A43" s="46"/>
      <c r="B43" s="46"/>
      <c r="C43" s="46"/>
      <c r="D43" s="12"/>
      <c r="E43" s="12"/>
      <c r="F43" s="19"/>
      <c r="G43" s="15"/>
      <c r="H43" s="27"/>
      <c r="I43" s="27">
        <f t="shared" si="1"/>
        <v>0</v>
      </c>
      <c r="J43" s="27"/>
      <c r="K43" s="27"/>
      <c r="L43" s="27">
        <f t="shared" si="2"/>
        <v>0</v>
      </c>
      <c r="M43" s="27"/>
      <c r="N43" s="27">
        <f t="shared" si="3"/>
        <v>0</v>
      </c>
      <c r="O43" s="27"/>
      <c r="P43" s="27">
        <f t="shared" si="4"/>
        <v>0</v>
      </c>
      <c r="Q43" s="12"/>
    </row>
    <row r="44" spans="1:31" ht="23.1" customHeight="1" x14ac:dyDescent="0.15">
      <c r="A44" s="46"/>
      <c r="B44" s="46"/>
      <c r="C44" s="46"/>
      <c r="D44" s="12"/>
      <c r="E44" s="12"/>
      <c r="F44" s="19"/>
      <c r="G44" s="15"/>
      <c r="H44" s="27"/>
      <c r="I44" s="27">
        <f t="shared" si="1"/>
        <v>0</v>
      </c>
      <c r="J44" s="27"/>
      <c r="K44" s="27"/>
      <c r="L44" s="27">
        <f t="shared" si="2"/>
        <v>0</v>
      </c>
      <c r="M44" s="27"/>
      <c r="N44" s="27">
        <f t="shared" si="3"/>
        <v>0</v>
      </c>
      <c r="O44" s="27"/>
      <c r="P44" s="27">
        <f t="shared" si="4"/>
        <v>0</v>
      </c>
      <c r="Q44" s="12"/>
    </row>
    <row r="45" spans="1:31" ht="23.1" customHeight="1" x14ac:dyDescent="0.15">
      <c r="A45" s="46"/>
      <c r="B45" s="46"/>
      <c r="C45" s="46"/>
      <c r="D45" s="12"/>
      <c r="E45" s="12"/>
      <c r="F45" s="19"/>
      <c r="G45" s="15"/>
      <c r="H45" s="27"/>
      <c r="I45" s="27">
        <f t="shared" si="1"/>
        <v>0</v>
      </c>
      <c r="J45" s="27"/>
      <c r="K45" s="27"/>
      <c r="L45" s="27">
        <f t="shared" si="2"/>
        <v>0</v>
      </c>
      <c r="M45" s="27"/>
      <c r="N45" s="27">
        <f t="shared" si="3"/>
        <v>0</v>
      </c>
      <c r="O45" s="27"/>
      <c r="P45" s="27">
        <f t="shared" si="4"/>
        <v>0</v>
      </c>
      <c r="Q45" s="12"/>
    </row>
    <row r="46" spans="1:31" ht="23.1" customHeight="1" x14ac:dyDescent="0.15">
      <c r="A46" s="46"/>
      <c r="B46" s="46"/>
      <c r="C46" s="46"/>
      <c r="D46" s="12"/>
      <c r="E46" s="12"/>
      <c r="F46" s="19"/>
      <c r="G46" s="15"/>
      <c r="H46" s="27"/>
      <c r="I46" s="27">
        <f t="shared" si="1"/>
        <v>0</v>
      </c>
      <c r="J46" s="27"/>
      <c r="K46" s="27"/>
      <c r="L46" s="27">
        <f t="shared" si="2"/>
        <v>0</v>
      </c>
      <c r="M46" s="27"/>
      <c r="N46" s="27">
        <f t="shared" si="3"/>
        <v>0</v>
      </c>
      <c r="O46" s="27"/>
      <c r="P46" s="27">
        <f t="shared" si="4"/>
        <v>0</v>
      </c>
      <c r="Q46" s="12"/>
    </row>
    <row r="47" spans="1:31" ht="23.1" customHeight="1" x14ac:dyDescent="0.15">
      <c r="A47" s="46"/>
      <c r="B47" s="46"/>
      <c r="C47" s="46"/>
      <c r="D47" s="12"/>
      <c r="E47" s="12"/>
      <c r="F47" s="19"/>
      <c r="G47" s="15"/>
      <c r="H47" s="27"/>
      <c r="I47" s="27">
        <f t="shared" si="1"/>
        <v>0</v>
      </c>
      <c r="J47" s="27"/>
      <c r="K47" s="27"/>
      <c r="L47" s="27">
        <f t="shared" si="2"/>
        <v>0</v>
      </c>
      <c r="M47" s="27"/>
      <c r="N47" s="27">
        <f t="shared" si="3"/>
        <v>0</v>
      </c>
      <c r="O47" s="27"/>
      <c r="P47" s="27">
        <f t="shared" si="4"/>
        <v>0</v>
      </c>
      <c r="Q47" s="12"/>
    </row>
    <row r="48" spans="1:31" ht="23.1" customHeight="1" x14ac:dyDescent="0.15">
      <c r="A48" s="46"/>
      <c r="B48" s="46"/>
      <c r="C48" s="46"/>
      <c r="D48" s="12"/>
      <c r="E48" s="12"/>
      <c r="F48" s="19"/>
      <c r="G48" s="15"/>
      <c r="H48" s="27"/>
      <c r="I48" s="27">
        <f t="shared" si="1"/>
        <v>0</v>
      </c>
      <c r="J48" s="27"/>
      <c r="K48" s="27"/>
      <c r="L48" s="27">
        <f t="shared" si="2"/>
        <v>0</v>
      </c>
      <c r="M48" s="27"/>
      <c r="N48" s="27">
        <f t="shared" si="3"/>
        <v>0</v>
      </c>
      <c r="O48" s="27"/>
      <c r="P48" s="27">
        <f t="shared" si="4"/>
        <v>0</v>
      </c>
      <c r="Q48" s="12"/>
    </row>
    <row r="49" spans="1:31" ht="23.1" customHeight="1" x14ac:dyDescent="0.15">
      <c r="A49" s="46"/>
      <c r="B49" s="46"/>
      <c r="C49" s="46"/>
      <c r="D49" s="12"/>
      <c r="E49" s="12"/>
      <c r="F49" s="19"/>
      <c r="G49" s="15"/>
      <c r="H49" s="27"/>
      <c r="I49" s="27">
        <f t="shared" si="1"/>
        <v>0</v>
      </c>
      <c r="J49" s="27"/>
      <c r="K49" s="27"/>
      <c r="L49" s="27">
        <f t="shared" si="2"/>
        <v>0</v>
      </c>
      <c r="M49" s="27"/>
      <c r="N49" s="27">
        <f t="shared" si="3"/>
        <v>0</v>
      </c>
      <c r="O49" s="27"/>
      <c r="P49" s="27">
        <f t="shared" si="4"/>
        <v>0</v>
      </c>
      <c r="Q49" s="12"/>
    </row>
    <row r="50" spans="1:31" ht="23.1" customHeight="1" x14ac:dyDescent="0.15">
      <c r="A50" s="46"/>
      <c r="B50" s="46"/>
      <c r="C50" s="46"/>
      <c r="D50" s="12"/>
      <c r="E50" s="12"/>
      <c r="F50" s="19"/>
      <c r="G50" s="15"/>
      <c r="H50" s="27"/>
      <c r="I50" s="27">
        <f t="shared" si="1"/>
        <v>0</v>
      </c>
      <c r="J50" s="27"/>
      <c r="K50" s="27"/>
      <c r="L50" s="27">
        <f t="shared" si="2"/>
        <v>0</v>
      </c>
      <c r="M50" s="27"/>
      <c r="N50" s="27">
        <f t="shared" si="3"/>
        <v>0</v>
      </c>
      <c r="O50" s="27"/>
      <c r="P50" s="27">
        <f t="shared" si="4"/>
        <v>0</v>
      </c>
      <c r="Q50" s="12"/>
    </row>
    <row r="51" spans="1:31" ht="23.1" customHeight="1" x14ac:dyDescent="0.15">
      <c r="A51" s="46"/>
      <c r="B51" s="46"/>
      <c r="C51" s="46"/>
      <c r="D51" s="12"/>
      <c r="E51" s="12"/>
      <c r="F51" s="19"/>
      <c r="G51" s="15"/>
      <c r="H51" s="27"/>
      <c r="I51" s="27">
        <f t="shared" si="1"/>
        <v>0</v>
      </c>
      <c r="J51" s="27"/>
      <c r="K51" s="27"/>
      <c r="L51" s="27">
        <f t="shared" si="2"/>
        <v>0</v>
      </c>
      <c r="M51" s="27"/>
      <c r="N51" s="27">
        <f t="shared" si="3"/>
        <v>0</v>
      </c>
      <c r="O51" s="27"/>
      <c r="P51" s="27">
        <f t="shared" si="4"/>
        <v>0</v>
      </c>
      <c r="Q51" s="12"/>
    </row>
    <row r="52" spans="1:31" ht="23.1" customHeight="1" x14ac:dyDescent="0.15">
      <c r="A52" s="46"/>
      <c r="B52" s="46"/>
      <c r="C52" s="46"/>
      <c r="D52" s="12"/>
      <c r="E52" s="12"/>
      <c r="F52" s="19"/>
      <c r="G52" s="15"/>
      <c r="H52" s="27"/>
      <c r="I52" s="27">
        <f t="shared" si="1"/>
        <v>0</v>
      </c>
      <c r="J52" s="27"/>
      <c r="K52" s="27"/>
      <c r="L52" s="27">
        <f t="shared" si="2"/>
        <v>0</v>
      </c>
      <c r="M52" s="27"/>
      <c r="N52" s="27">
        <f t="shared" si="3"/>
        <v>0</v>
      </c>
      <c r="O52" s="27"/>
      <c r="P52" s="27">
        <f t="shared" si="4"/>
        <v>0</v>
      </c>
      <c r="Q52" s="12"/>
    </row>
    <row r="53" spans="1:31" ht="23.1" customHeight="1" x14ac:dyDescent="0.15">
      <c r="A53" s="46"/>
      <c r="B53" s="46"/>
      <c r="C53" s="46"/>
      <c r="D53" s="12"/>
      <c r="E53" s="12"/>
      <c r="F53" s="19"/>
      <c r="G53" s="15"/>
      <c r="H53" s="27"/>
      <c r="I53" s="27">
        <f t="shared" si="1"/>
        <v>0</v>
      </c>
      <c r="J53" s="27"/>
      <c r="K53" s="27"/>
      <c r="L53" s="27">
        <f t="shared" si="2"/>
        <v>0</v>
      </c>
      <c r="M53" s="27"/>
      <c r="N53" s="27">
        <f t="shared" si="3"/>
        <v>0</v>
      </c>
      <c r="O53" s="27"/>
      <c r="P53" s="27">
        <f t="shared" si="4"/>
        <v>0</v>
      </c>
      <c r="Q53" s="12"/>
    </row>
    <row r="54" spans="1:31" ht="23.1" customHeight="1" x14ac:dyDescent="0.15">
      <c r="A54" s="46"/>
      <c r="B54" s="46"/>
      <c r="C54" s="46"/>
      <c r="D54" s="52"/>
      <c r="E54" s="52"/>
      <c r="F54" s="55"/>
      <c r="G54" s="34"/>
      <c r="H54" s="35"/>
      <c r="I54" s="35">
        <f t="shared" si="1"/>
        <v>0</v>
      </c>
      <c r="J54" s="35"/>
      <c r="K54" s="35"/>
      <c r="L54" s="35">
        <f t="shared" si="2"/>
        <v>0</v>
      </c>
      <c r="M54" s="35"/>
      <c r="N54" s="35">
        <f t="shared" si="3"/>
        <v>0</v>
      </c>
      <c r="O54" s="35"/>
      <c r="P54" s="35">
        <f t="shared" si="4"/>
        <v>0</v>
      </c>
      <c r="Q54" s="52"/>
    </row>
    <row r="55" spans="1:31" ht="23.1" customHeight="1" x14ac:dyDescent="0.15">
      <c r="A55" s="46"/>
      <c r="B55" s="46" t="s">
        <v>395</v>
      </c>
      <c r="C55" s="46"/>
      <c r="D55" s="12" t="s">
        <v>396</v>
      </c>
      <c r="E55" s="12"/>
      <c r="F55" s="19"/>
      <c r="G55" s="15"/>
      <c r="H55" s="27"/>
      <c r="I55" s="27">
        <f>TRUNC(SUM(I30:I54))</f>
        <v>0</v>
      </c>
      <c r="J55" s="27"/>
      <c r="K55" s="27"/>
      <c r="L55" s="27">
        <f>TRUNC(SUM(L30:L54))</f>
        <v>0</v>
      </c>
      <c r="M55" s="27"/>
      <c r="N55" s="27">
        <f>TRUNC(SUM(N30:N54))</f>
        <v>0</v>
      </c>
      <c r="O55" s="27"/>
      <c r="P55" s="27">
        <f>TRUNC(SUM(P30:P54))</f>
        <v>0</v>
      </c>
      <c r="Q55" s="12"/>
    </row>
    <row r="56" spans="1:31" ht="23.1" customHeight="1" x14ac:dyDescent="0.15">
      <c r="A56" s="46"/>
      <c r="B56" s="46" t="s">
        <v>251</v>
      </c>
      <c r="C56" s="46"/>
      <c r="D56" s="189" t="s">
        <v>466</v>
      </c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1"/>
    </row>
    <row r="57" spans="1:31" ht="23.1" customHeight="1" x14ac:dyDescent="0.15">
      <c r="A57" s="46" t="s">
        <v>321</v>
      </c>
      <c r="B57" s="46" t="s">
        <v>467</v>
      </c>
      <c r="C57" s="46" t="s">
        <v>322</v>
      </c>
      <c r="D57" s="12" t="s">
        <v>155</v>
      </c>
      <c r="E57" s="12" t="s">
        <v>156</v>
      </c>
      <c r="F57" s="19" t="s">
        <v>149</v>
      </c>
      <c r="G57" s="15">
        <v>49</v>
      </c>
      <c r="H57" s="27">
        <f>'일대목차(전기)'!I10</f>
        <v>0</v>
      </c>
      <c r="I57" s="27">
        <f t="shared" ref="I57:I80" si="5">TRUNC(G57*H57)</f>
        <v>0</v>
      </c>
      <c r="J57" s="27">
        <v>49</v>
      </c>
      <c r="K57" s="27">
        <f>'일대목차(전기)'!L10</f>
        <v>0</v>
      </c>
      <c r="L57" s="27">
        <f t="shared" ref="L57:L80" si="6">TRUNC(G57*K57)</f>
        <v>0</v>
      </c>
      <c r="M57" s="27">
        <f>'일대목차(전기)'!N10</f>
        <v>0</v>
      </c>
      <c r="N57" s="27">
        <f t="shared" ref="N57:N80" si="7">TRUNC(G57*M57)</f>
        <v>0</v>
      </c>
      <c r="O57" s="27"/>
      <c r="P57" s="27">
        <f t="shared" ref="P57:P80" si="8">SUM(I57,L57,N57)</f>
        <v>0</v>
      </c>
      <c r="Q57" s="12" t="s">
        <v>323</v>
      </c>
      <c r="AC57" s="25">
        <f>G57*H57</f>
        <v>0</v>
      </c>
    </row>
    <row r="58" spans="1:31" ht="23.1" customHeight="1" x14ac:dyDescent="0.15">
      <c r="A58" s="46" t="s">
        <v>327</v>
      </c>
      <c r="B58" s="46" t="s">
        <v>467</v>
      </c>
      <c r="C58" s="46" t="s">
        <v>328</v>
      </c>
      <c r="D58" s="12" t="s">
        <v>167</v>
      </c>
      <c r="E58" s="12" t="s">
        <v>168</v>
      </c>
      <c r="F58" s="19" t="s">
        <v>169</v>
      </c>
      <c r="G58" s="15">
        <v>6</v>
      </c>
      <c r="H58" s="27">
        <f>'일대목차(전기)'!I12</f>
        <v>0</v>
      </c>
      <c r="I58" s="27">
        <f t="shared" si="5"/>
        <v>0</v>
      </c>
      <c r="J58" s="27">
        <v>6</v>
      </c>
      <c r="K58" s="27">
        <f>'일대목차(전기)'!L12</f>
        <v>0</v>
      </c>
      <c r="L58" s="27">
        <f t="shared" si="6"/>
        <v>0</v>
      </c>
      <c r="M58" s="27">
        <f>'일대목차(전기)'!N12</f>
        <v>0</v>
      </c>
      <c r="N58" s="27">
        <f t="shared" si="7"/>
        <v>0</v>
      </c>
      <c r="O58" s="27"/>
      <c r="P58" s="27">
        <f t="shared" si="8"/>
        <v>0</v>
      </c>
      <c r="Q58" s="12" t="s">
        <v>329</v>
      </c>
    </row>
    <row r="59" spans="1:31" ht="23.1" customHeight="1" x14ac:dyDescent="0.15">
      <c r="A59" s="46" t="s">
        <v>336</v>
      </c>
      <c r="B59" s="46" t="s">
        <v>467</v>
      </c>
      <c r="C59" s="46" t="s">
        <v>337</v>
      </c>
      <c r="D59" s="12" t="s">
        <v>187</v>
      </c>
      <c r="E59" s="12" t="s">
        <v>190</v>
      </c>
      <c r="F59" s="19" t="s">
        <v>149</v>
      </c>
      <c r="G59" s="15">
        <v>97</v>
      </c>
      <c r="H59" s="27">
        <f>'일대목차(전기)'!I15</f>
        <v>0</v>
      </c>
      <c r="I59" s="27">
        <f t="shared" si="5"/>
        <v>0</v>
      </c>
      <c r="J59" s="27">
        <v>97</v>
      </c>
      <c r="K59" s="27">
        <f>'일대목차(전기)'!L15</f>
        <v>0</v>
      </c>
      <c r="L59" s="27">
        <f t="shared" si="6"/>
        <v>0</v>
      </c>
      <c r="M59" s="27">
        <f>'일대목차(전기)'!N15</f>
        <v>0</v>
      </c>
      <c r="N59" s="27">
        <f t="shared" si="7"/>
        <v>0</v>
      </c>
      <c r="O59" s="27"/>
      <c r="P59" s="27">
        <f t="shared" si="8"/>
        <v>0</v>
      </c>
      <c r="Q59" s="12" t="s">
        <v>338</v>
      </c>
      <c r="AC59" s="25">
        <f>G59*H59</f>
        <v>0</v>
      </c>
    </row>
    <row r="60" spans="1:31" ht="23.1" customHeight="1" x14ac:dyDescent="0.15">
      <c r="A60" s="46" t="s">
        <v>375</v>
      </c>
      <c r="B60" s="46" t="s">
        <v>467</v>
      </c>
      <c r="C60" s="46" t="s">
        <v>376</v>
      </c>
      <c r="D60" s="12" t="s">
        <v>231</v>
      </c>
      <c r="E60" s="12"/>
      <c r="F60" s="19" t="s">
        <v>169</v>
      </c>
      <c r="G60" s="15">
        <v>18</v>
      </c>
      <c r="H60" s="27">
        <f>'일대목차(전기)'!I28</f>
        <v>0</v>
      </c>
      <c r="I60" s="27">
        <f t="shared" si="5"/>
        <v>0</v>
      </c>
      <c r="J60" s="27">
        <v>18</v>
      </c>
      <c r="K60" s="27">
        <f>'일대목차(전기)'!L28</f>
        <v>0</v>
      </c>
      <c r="L60" s="27">
        <f t="shared" si="6"/>
        <v>0</v>
      </c>
      <c r="M60" s="27">
        <f>'일대목차(전기)'!N28</f>
        <v>0</v>
      </c>
      <c r="N60" s="27">
        <f t="shared" si="7"/>
        <v>0</v>
      </c>
      <c r="O60" s="27"/>
      <c r="P60" s="27">
        <f t="shared" si="8"/>
        <v>0</v>
      </c>
      <c r="Q60" s="12" t="s">
        <v>377</v>
      </c>
    </row>
    <row r="61" spans="1:31" ht="23.1" customHeight="1" x14ac:dyDescent="0.15">
      <c r="A61" s="46" t="s">
        <v>378</v>
      </c>
      <c r="B61" s="46" t="s">
        <v>467</v>
      </c>
      <c r="C61" s="46" t="s">
        <v>379</v>
      </c>
      <c r="D61" s="12" t="s">
        <v>232</v>
      </c>
      <c r="E61" s="12" t="s">
        <v>233</v>
      </c>
      <c r="F61" s="19" t="s">
        <v>169</v>
      </c>
      <c r="G61" s="15">
        <v>8</v>
      </c>
      <c r="H61" s="27">
        <f>'일대목차(전기)'!I29</f>
        <v>0</v>
      </c>
      <c r="I61" s="27">
        <f t="shared" si="5"/>
        <v>0</v>
      </c>
      <c r="J61" s="27">
        <v>8</v>
      </c>
      <c r="K61" s="27">
        <f>'일대목차(전기)'!L29</f>
        <v>0</v>
      </c>
      <c r="L61" s="27">
        <f t="shared" si="6"/>
        <v>0</v>
      </c>
      <c r="M61" s="27">
        <f>'일대목차(전기)'!N29</f>
        <v>0</v>
      </c>
      <c r="N61" s="27">
        <f t="shared" si="7"/>
        <v>0</v>
      </c>
      <c r="O61" s="27"/>
      <c r="P61" s="27">
        <f t="shared" si="8"/>
        <v>0</v>
      </c>
      <c r="Q61" s="12" t="s">
        <v>380</v>
      </c>
    </row>
    <row r="62" spans="1:31" ht="23.1" customHeight="1" x14ac:dyDescent="0.15">
      <c r="A62" s="46"/>
      <c r="B62" s="46"/>
      <c r="C62" s="46"/>
      <c r="D62" s="12"/>
      <c r="E62" s="12"/>
      <c r="F62" s="19"/>
      <c r="G62" s="15"/>
      <c r="H62" s="27"/>
      <c r="I62" s="27">
        <f t="shared" si="5"/>
        <v>0</v>
      </c>
      <c r="J62" s="27"/>
      <c r="K62" s="27"/>
      <c r="L62" s="27">
        <f t="shared" si="6"/>
        <v>0</v>
      </c>
      <c r="M62" s="27"/>
      <c r="N62" s="27">
        <f t="shared" si="7"/>
        <v>0</v>
      </c>
      <c r="O62" s="27"/>
      <c r="P62" s="27">
        <f t="shared" si="8"/>
        <v>0</v>
      </c>
      <c r="Q62" s="12"/>
      <c r="AE62" s="25">
        <f>TRUNC(SUM(AE56:AE61))</f>
        <v>0</v>
      </c>
    </row>
    <row r="63" spans="1:31" ht="23.1" customHeight="1" x14ac:dyDescent="0.15">
      <c r="A63" s="46"/>
      <c r="B63" s="46"/>
      <c r="C63" s="46"/>
      <c r="D63" s="12"/>
      <c r="E63" s="12"/>
      <c r="F63" s="19"/>
      <c r="G63" s="15"/>
      <c r="H63" s="27"/>
      <c r="I63" s="27">
        <f t="shared" si="5"/>
        <v>0</v>
      </c>
      <c r="J63" s="27"/>
      <c r="K63" s="27"/>
      <c r="L63" s="27">
        <f t="shared" si="6"/>
        <v>0</v>
      </c>
      <c r="M63" s="27"/>
      <c r="N63" s="27">
        <f t="shared" si="7"/>
        <v>0</v>
      </c>
      <c r="O63" s="27"/>
      <c r="P63" s="27">
        <f t="shared" si="8"/>
        <v>0</v>
      </c>
      <c r="Q63" s="12"/>
    </row>
    <row r="64" spans="1:31" ht="23.1" customHeight="1" x14ac:dyDescent="0.15">
      <c r="A64" s="46"/>
      <c r="B64" s="46"/>
      <c r="C64" s="46"/>
      <c r="D64" s="12"/>
      <c r="E64" s="12"/>
      <c r="F64" s="19"/>
      <c r="G64" s="15"/>
      <c r="H64" s="27"/>
      <c r="I64" s="27">
        <f t="shared" si="5"/>
        <v>0</v>
      </c>
      <c r="J64" s="27"/>
      <c r="K64" s="27"/>
      <c r="L64" s="27">
        <f t="shared" si="6"/>
        <v>0</v>
      </c>
      <c r="M64" s="27"/>
      <c r="N64" s="27">
        <f t="shared" si="7"/>
        <v>0</v>
      </c>
      <c r="O64" s="27"/>
      <c r="P64" s="27">
        <f t="shared" si="8"/>
        <v>0</v>
      </c>
      <c r="Q64" s="12"/>
    </row>
    <row r="65" spans="1:17" ht="23.1" customHeight="1" x14ac:dyDescent="0.15">
      <c r="A65" s="46"/>
      <c r="B65" s="46"/>
      <c r="C65" s="46"/>
      <c r="D65" s="12"/>
      <c r="E65" s="12"/>
      <c r="F65" s="19"/>
      <c r="G65" s="15"/>
      <c r="H65" s="27"/>
      <c r="I65" s="27">
        <f t="shared" si="5"/>
        <v>0</v>
      </c>
      <c r="J65" s="27"/>
      <c r="K65" s="27"/>
      <c r="L65" s="27">
        <f t="shared" si="6"/>
        <v>0</v>
      </c>
      <c r="M65" s="27"/>
      <c r="N65" s="27">
        <f t="shared" si="7"/>
        <v>0</v>
      </c>
      <c r="O65" s="27"/>
      <c r="P65" s="27">
        <f t="shared" si="8"/>
        <v>0</v>
      </c>
      <c r="Q65" s="12"/>
    </row>
    <row r="66" spans="1:17" ht="23.1" customHeight="1" x14ac:dyDescent="0.15">
      <c r="A66" s="46"/>
      <c r="B66" s="46"/>
      <c r="C66" s="46"/>
      <c r="D66" s="12"/>
      <c r="E66" s="12"/>
      <c r="F66" s="19"/>
      <c r="G66" s="15"/>
      <c r="H66" s="27"/>
      <c r="I66" s="27">
        <f t="shared" si="5"/>
        <v>0</v>
      </c>
      <c r="J66" s="27"/>
      <c r="K66" s="27"/>
      <c r="L66" s="27">
        <f t="shared" si="6"/>
        <v>0</v>
      </c>
      <c r="M66" s="27"/>
      <c r="N66" s="27">
        <f t="shared" si="7"/>
        <v>0</v>
      </c>
      <c r="O66" s="27"/>
      <c r="P66" s="27">
        <f t="shared" si="8"/>
        <v>0</v>
      </c>
      <c r="Q66" s="12"/>
    </row>
    <row r="67" spans="1:17" ht="23.1" customHeight="1" x14ac:dyDescent="0.15">
      <c r="A67" s="46"/>
      <c r="B67" s="46"/>
      <c r="C67" s="46"/>
      <c r="D67" s="12"/>
      <c r="E67" s="12"/>
      <c r="F67" s="19"/>
      <c r="G67" s="15"/>
      <c r="H67" s="27"/>
      <c r="I67" s="27">
        <f t="shared" si="5"/>
        <v>0</v>
      </c>
      <c r="J67" s="27"/>
      <c r="K67" s="27"/>
      <c r="L67" s="27">
        <f t="shared" si="6"/>
        <v>0</v>
      </c>
      <c r="M67" s="27"/>
      <c r="N67" s="27">
        <f t="shared" si="7"/>
        <v>0</v>
      </c>
      <c r="O67" s="27"/>
      <c r="P67" s="27">
        <f t="shared" si="8"/>
        <v>0</v>
      </c>
      <c r="Q67" s="12"/>
    </row>
    <row r="68" spans="1:17" ht="23.1" customHeight="1" x14ac:dyDescent="0.15">
      <c r="A68" s="46"/>
      <c r="B68" s="46"/>
      <c r="C68" s="46"/>
      <c r="D68" s="12"/>
      <c r="E68" s="12"/>
      <c r="F68" s="19"/>
      <c r="G68" s="15"/>
      <c r="H68" s="27"/>
      <c r="I68" s="27">
        <f t="shared" si="5"/>
        <v>0</v>
      </c>
      <c r="J68" s="27"/>
      <c r="K68" s="27"/>
      <c r="L68" s="27">
        <f t="shared" si="6"/>
        <v>0</v>
      </c>
      <c r="M68" s="27"/>
      <c r="N68" s="27">
        <f t="shared" si="7"/>
        <v>0</v>
      </c>
      <c r="O68" s="27"/>
      <c r="P68" s="27">
        <f t="shared" si="8"/>
        <v>0</v>
      </c>
      <c r="Q68" s="12"/>
    </row>
    <row r="69" spans="1:17" ht="23.1" customHeight="1" x14ac:dyDescent="0.15">
      <c r="A69" s="46"/>
      <c r="B69" s="46"/>
      <c r="C69" s="46"/>
      <c r="D69" s="12"/>
      <c r="E69" s="12"/>
      <c r="F69" s="19"/>
      <c r="G69" s="15"/>
      <c r="H69" s="27"/>
      <c r="I69" s="27">
        <f t="shared" si="5"/>
        <v>0</v>
      </c>
      <c r="J69" s="27"/>
      <c r="K69" s="27"/>
      <c r="L69" s="27">
        <f t="shared" si="6"/>
        <v>0</v>
      </c>
      <c r="M69" s="27"/>
      <c r="N69" s="27">
        <f t="shared" si="7"/>
        <v>0</v>
      </c>
      <c r="O69" s="27"/>
      <c r="P69" s="27">
        <f t="shared" si="8"/>
        <v>0</v>
      </c>
      <c r="Q69" s="12"/>
    </row>
    <row r="70" spans="1:17" ht="23.1" customHeight="1" x14ac:dyDescent="0.15">
      <c r="A70" s="46"/>
      <c r="B70" s="46"/>
      <c r="C70" s="46"/>
      <c r="D70" s="12"/>
      <c r="E70" s="12"/>
      <c r="F70" s="19"/>
      <c r="G70" s="15"/>
      <c r="H70" s="27"/>
      <c r="I70" s="27">
        <f t="shared" si="5"/>
        <v>0</v>
      </c>
      <c r="J70" s="27"/>
      <c r="K70" s="27"/>
      <c r="L70" s="27">
        <f t="shared" si="6"/>
        <v>0</v>
      </c>
      <c r="M70" s="27"/>
      <c r="N70" s="27">
        <f t="shared" si="7"/>
        <v>0</v>
      </c>
      <c r="O70" s="27"/>
      <c r="P70" s="27">
        <f t="shared" si="8"/>
        <v>0</v>
      </c>
      <c r="Q70" s="12"/>
    </row>
    <row r="71" spans="1:17" ht="23.1" customHeight="1" x14ac:dyDescent="0.15">
      <c r="A71" s="46"/>
      <c r="B71" s="46"/>
      <c r="C71" s="46"/>
      <c r="D71" s="12"/>
      <c r="E71" s="12"/>
      <c r="F71" s="19"/>
      <c r="G71" s="15"/>
      <c r="H71" s="27"/>
      <c r="I71" s="27">
        <f t="shared" si="5"/>
        <v>0</v>
      </c>
      <c r="J71" s="27"/>
      <c r="K71" s="27"/>
      <c r="L71" s="27">
        <f t="shared" si="6"/>
        <v>0</v>
      </c>
      <c r="M71" s="27"/>
      <c r="N71" s="27">
        <f t="shared" si="7"/>
        <v>0</v>
      </c>
      <c r="O71" s="27"/>
      <c r="P71" s="27">
        <f t="shared" si="8"/>
        <v>0</v>
      </c>
      <c r="Q71" s="12"/>
    </row>
    <row r="72" spans="1:17" ht="23.1" customHeight="1" x14ac:dyDescent="0.15">
      <c r="A72" s="46"/>
      <c r="B72" s="46"/>
      <c r="C72" s="46"/>
      <c r="D72" s="12"/>
      <c r="E72" s="12"/>
      <c r="F72" s="19"/>
      <c r="G72" s="15"/>
      <c r="H72" s="27"/>
      <c r="I72" s="27">
        <f t="shared" si="5"/>
        <v>0</v>
      </c>
      <c r="J72" s="27"/>
      <c r="K72" s="27"/>
      <c r="L72" s="27">
        <f t="shared" si="6"/>
        <v>0</v>
      </c>
      <c r="M72" s="27"/>
      <c r="N72" s="27">
        <f t="shared" si="7"/>
        <v>0</v>
      </c>
      <c r="O72" s="27"/>
      <c r="P72" s="27">
        <f t="shared" si="8"/>
        <v>0</v>
      </c>
      <c r="Q72" s="12"/>
    </row>
    <row r="73" spans="1:17" ht="23.1" customHeight="1" x14ac:dyDescent="0.15">
      <c r="A73" s="46"/>
      <c r="B73" s="46"/>
      <c r="C73" s="46"/>
      <c r="D73" s="12"/>
      <c r="E73" s="12"/>
      <c r="F73" s="19"/>
      <c r="G73" s="15"/>
      <c r="H73" s="27"/>
      <c r="I73" s="27">
        <f t="shared" si="5"/>
        <v>0</v>
      </c>
      <c r="J73" s="27"/>
      <c r="K73" s="27"/>
      <c r="L73" s="27">
        <f t="shared" si="6"/>
        <v>0</v>
      </c>
      <c r="M73" s="27"/>
      <c r="N73" s="27">
        <f t="shared" si="7"/>
        <v>0</v>
      </c>
      <c r="O73" s="27"/>
      <c r="P73" s="27">
        <f t="shared" si="8"/>
        <v>0</v>
      </c>
      <c r="Q73" s="12"/>
    </row>
    <row r="74" spans="1:17" ht="23.1" customHeight="1" x14ac:dyDescent="0.15">
      <c r="A74" s="46"/>
      <c r="B74" s="46"/>
      <c r="C74" s="46"/>
      <c r="D74" s="12"/>
      <c r="E74" s="12"/>
      <c r="F74" s="19"/>
      <c r="G74" s="15"/>
      <c r="H74" s="27"/>
      <c r="I74" s="27">
        <f t="shared" si="5"/>
        <v>0</v>
      </c>
      <c r="J74" s="27"/>
      <c r="K74" s="27"/>
      <c r="L74" s="27">
        <f t="shared" si="6"/>
        <v>0</v>
      </c>
      <c r="M74" s="27"/>
      <c r="N74" s="27">
        <f t="shared" si="7"/>
        <v>0</v>
      </c>
      <c r="O74" s="27"/>
      <c r="P74" s="27">
        <f t="shared" si="8"/>
        <v>0</v>
      </c>
      <c r="Q74" s="12"/>
    </row>
    <row r="75" spans="1:17" ht="23.1" customHeight="1" x14ac:dyDescent="0.15">
      <c r="A75" s="46"/>
      <c r="B75" s="46"/>
      <c r="C75" s="46"/>
      <c r="D75" s="12"/>
      <c r="E75" s="12"/>
      <c r="F75" s="19"/>
      <c r="G75" s="15"/>
      <c r="H75" s="27"/>
      <c r="I75" s="27">
        <f t="shared" si="5"/>
        <v>0</v>
      </c>
      <c r="J75" s="27"/>
      <c r="K75" s="27"/>
      <c r="L75" s="27">
        <f t="shared" si="6"/>
        <v>0</v>
      </c>
      <c r="M75" s="27"/>
      <c r="N75" s="27">
        <f t="shared" si="7"/>
        <v>0</v>
      </c>
      <c r="O75" s="27"/>
      <c r="P75" s="27">
        <f t="shared" si="8"/>
        <v>0</v>
      </c>
      <c r="Q75" s="12"/>
    </row>
    <row r="76" spans="1:17" ht="23.1" customHeight="1" x14ac:dyDescent="0.15">
      <c r="A76" s="46"/>
      <c r="B76" s="46"/>
      <c r="C76" s="46"/>
      <c r="D76" s="12"/>
      <c r="E76" s="12"/>
      <c r="F76" s="19"/>
      <c r="G76" s="15"/>
      <c r="H76" s="27"/>
      <c r="I76" s="27">
        <f t="shared" si="5"/>
        <v>0</v>
      </c>
      <c r="J76" s="27"/>
      <c r="K76" s="27"/>
      <c r="L76" s="27">
        <f t="shared" si="6"/>
        <v>0</v>
      </c>
      <c r="M76" s="27"/>
      <c r="N76" s="27">
        <f t="shared" si="7"/>
        <v>0</v>
      </c>
      <c r="O76" s="27"/>
      <c r="P76" s="27">
        <f t="shared" si="8"/>
        <v>0</v>
      </c>
      <c r="Q76" s="12"/>
    </row>
    <row r="77" spans="1:17" ht="23.1" customHeight="1" x14ac:dyDescent="0.15">
      <c r="A77" s="46"/>
      <c r="B77" s="46"/>
      <c r="C77" s="46"/>
      <c r="D77" s="12"/>
      <c r="E77" s="12"/>
      <c r="F77" s="19"/>
      <c r="G77" s="15"/>
      <c r="H77" s="27"/>
      <c r="I77" s="27">
        <f t="shared" si="5"/>
        <v>0</v>
      </c>
      <c r="J77" s="27"/>
      <c r="K77" s="27"/>
      <c r="L77" s="27">
        <f t="shared" si="6"/>
        <v>0</v>
      </c>
      <c r="M77" s="27"/>
      <c r="N77" s="27">
        <f t="shared" si="7"/>
        <v>0</v>
      </c>
      <c r="O77" s="27"/>
      <c r="P77" s="27">
        <f t="shared" si="8"/>
        <v>0</v>
      </c>
      <c r="Q77" s="12"/>
    </row>
    <row r="78" spans="1:17" ht="23.1" customHeight="1" x14ac:dyDescent="0.15">
      <c r="A78" s="46"/>
      <c r="B78" s="46"/>
      <c r="C78" s="46"/>
      <c r="D78" s="12"/>
      <c r="E78" s="12"/>
      <c r="F78" s="19"/>
      <c r="G78" s="15"/>
      <c r="H78" s="27"/>
      <c r="I78" s="27">
        <f t="shared" si="5"/>
        <v>0</v>
      </c>
      <c r="J78" s="27"/>
      <c r="K78" s="27"/>
      <c r="L78" s="27">
        <f t="shared" si="6"/>
        <v>0</v>
      </c>
      <c r="M78" s="27"/>
      <c r="N78" s="27">
        <f t="shared" si="7"/>
        <v>0</v>
      </c>
      <c r="O78" s="27"/>
      <c r="P78" s="27">
        <f t="shared" si="8"/>
        <v>0</v>
      </c>
      <c r="Q78" s="12"/>
    </row>
    <row r="79" spans="1:17" ht="23.1" customHeight="1" x14ac:dyDescent="0.15">
      <c r="A79" s="46"/>
      <c r="B79" s="46"/>
      <c r="C79" s="46"/>
      <c r="D79" s="12"/>
      <c r="E79" s="12"/>
      <c r="F79" s="19"/>
      <c r="G79" s="15"/>
      <c r="H79" s="27"/>
      <c r="I79" s="27">
        <f t="shared" si="5"/>
        <v>0</v>
      </c>
      <c r="J79" s="27"/>
      <c r="K79" s="27"/>
      <c r="L79" s="27">
        <f t="shared" si="6"/>
        <v>0</v>
      </c>
      <c r="M79" s="27"/>
      <c r="N79" s="27">
        <f t="shared" si="7"/>
        <v>0</v>
      </c>
      <c r="O79" s="27"/>
      <c r="P79" s="27">
        <f t="shared" si="8"/>
        <v>0</v>
      </c>
      <c r="Q79" s="12"/>
    </row>
    <row r="80" spans="1:17" ht="23.1" customHeight="1" x14ac:dyDescent="0.15">
      <c r="A80" s="46"/>
      <c r="B80" s="46"/>
      <c r="C80" s="46"/>
      <c r="D80" s="12"/>
      <c r="E80" s="12"/>
      <c r="F80" s="19"/>
      <c r="G80" s="15"/>
      <c r="H80" s="27"/>
      <c r="I80" s="27">
        <f t="shared" si="5"/>
        <v>0</v>
      </c>
      <c r="J80" s="27"/>
      <c r="K80" s="27"/>
      <c r="L80" s="27">
        <f t="shared" si="6"/>
        <v>0</v>
      </c>
      <c r="M80" s="27"/>
      <c r="N80" s="27">
        <f t="shared" si="7"/>
        <v>0</v>
      </c>
      <c r="O80" s="27"/>
      <c r="P80" s="27">
        <f t="shared" si="8"/>
        <v>0</v>
      </c>
      <c r="Q80" s="12"/>
    </row>
    <row r="81" spans="1:17" ht="23.1" customHeight="1" x14ac:dyDescent="0.15">
      <c r="A81" s="46"/>
      <c r="B81" s="46" t="s">
        <v>395</v>
      </c>
      <c r="C81" s="46"/>
      <c r="D81" s="12" t="s">
        <v>396</v>
      </c>
      <c r="E81" s="12"/>
      <c r="F81" s="19"/>
      <c r="G81" s="15"/>
      <c r="H81" s="27"/>
      <c r="I81" s="27">
        <f>TRUNC(SUM(I56:I80))</f>
        <v>0</v>
      </c>
      <c r="J81" s="27"/>
      <c r="K81" s="27"/>
      <c r="L81" s="27">
        <f>TRUNC(SUM(L56:L80))</f>
        <v>0</v>
      </c>
      <c r="M81" s="27"/>
      <c r="N81" s="27">
        <f>TRUNC(SUM(N56:N80))</f>
        <v>0</v>
      </c>
      <c r="O81" s="27"/>
      <c r="P81" s="27">
        <f>TRUNC(SUM(P56:P80))</f>
        <v>0</v>
      </c>
      <c r="Q81" s="12"/>
    </row>
  </sheetData>
  <mergeCells count="17">
    <mergeCell ref="W1:Y1"/>
    <mergeCell ref="E2:E3"/>
    <mergeCell ref="D2:D3"/>
    <mergeCell ref="J2:L2"/>
    <mergeCell ref="M2:N2"/>
    <mergeCell ref="G2:G3"/>
    <mergeCell ref="H2:I2"/>
    <mergeCell ref="P2:P3"/>
    <mergeCell ref="F2:F3"/>
    <mergeCell ref="Q2:Q3"/>
    <mergeCell ref="D1:Q1"/>
    <mergeCell ref="D4:Q4"/>
    <mergeCell ref="D30:Q30"/>
    <mergeCell ref="D56:Q56"/>
    <mergeCell ref="A2:A3"/>
    <mergeCell ref="B2:B3"/>
    <mergeCell ref="C2:C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23.1" customHeight="1" x14ac:dyDescent="0.15"/>
  <cols>
    <col min="1" max="1" width="9.109375" style="13" hidden="1" customWidth="1"/>
    <col min="2" max="2" width="9.88671875" style="13" hidden="1" customWidth="1"/>
    <col min="3" max="3" width="12.77734375" style="37" customWidth="1"/>
    <col min="4" max="4" width="23.109375" style="37" customWidth="1"/>
    <col min="5" max="5" width="23.77734375" style="37" customWidth="1"/>
    <col min="6" max="6" width="4.6640625" customWidth="1"/>
    <col min="7" max="7" width="6.44140625" hidden="1" customWidth="1"/>
    <col min="8" max="9" width="11.21875" style="28" customWidth="1"/>
    <col min="10" max="10" width="5" style="28" hidden="1" customWidth="1"/>
    <col min="11" max="13" width="11.21875" style="28" customWidth="1"/>
    <col min="14" max="14" width="11.109375" style="28" customWidth="1"/>
    <col min="15" max="15" width="7" style="28" hidden="1" customWidth="1"/>
    <col min="16" max="16" width="11.21875" style="28" customWidth="1"/>
    <col min="17" max="17" width="12.21875" customWidth="1"/>
  </cols>
  <sheetData>
    <row r="1" spans="1:17" s="2" customFormat="1" ht="23.1" customHeight="1" x14ac:dyDescent="0.15">
      <c r="A1" s="13" t="s">
        <v>246</v>
      </c>
      <c r="B1" s="13" t="s">
        <v>381</v>
      </c>
      <c r="C1" s="193" t="s">
        <v>296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s="14" customFormat="1" ht="23.1" customHeight="1" x14ac:dyDescent="0.15">
      <c r="A2" s="183" t="s">
        <v>46</v>
      </c>
      <c r="B2" s="183" t="s">
        <v>30</v>
      </c>
      <c r="C2" s="184" t="s">
        <v>18</v>
      </c>
      <c r="D2" s="184" t="s">
        <v>53</v>
      </c>
      <c r="E2" s="184" t="s">
        <v>54</v>
      </c>
      <c r="F2" s="186" t="s">
        <v>0</v>
      </c>
      <c r="G2" s="194" t="s">
        <v>1</v>
      </c>
      <c r="H2" s="180" t="s">
        <v>25</v>
      </c>
      <c r="I2" s="180"/>
      <c r="J2" s="180" t="s">
        <v>26</v>
      </c>
      <c r="K2" s="180"/>
      <c r="L2" s="180"/>
      <c r="M2" s="180" t="s">
        <v>27</v>
      </c>
      <c r="N2" s="180"/>
      <c r="O2" s="41" t="s">
        <v>8</v>
      </c>
      <c r="P2" s="180" t="s">
        <v>36</v>
      </c>
      <c r="Q2" s="184" t="s">
        <v>29</v>
      </c>
    </row>
    <row r="3" spans="1:17" s="14" customFormat="1" ht="23.1" customHeight="1" x14ac:dyDescent="0.15">
      <c r="A3" s="183"/>
      <c r="B3" s="183"/>
      <c r="C3" s="185"/>
      <c r="D3" s="185"/>
      <c r="E3" s="185"/>
      <c r="F3" s="187"/>
      <c r="G3" s="195"/>
      <c r="H3" s="53" t="s">
        <v>32</v>
      </c>
      <c r="I3" s="53" t="s">
        <v>33</v>
      </c>
      <c r="J3" s="53" t="s">
        <v>1</v>
      </c>
      <c r="K3" s="53" t="s">
        <v>32</v>
      </c>
      <c r="L3" s="53" t="s">
        <v>33</v>
      </c>
      <c r="M3" s="53" t="s">
        <v>34</v>
      </c>
      <c r="N3" s="53" t="s">
        <v>33</v>
      </c>
      <c r="O3" s="53" t="s">
        <v>22</v>
      </c>
      <c r="P3" s="188"/>
      <c r="Q3" s="185"/>
    </row>
    <row r="4" spans="1:17" s="2" customFormat="1" ht="23.1" customHeight="1" x14ac:dyDescent="0.15">
      <c r="A4" s="46" t="s">
        <v>297</v>
      </c>
      <c r="B4" s="46" t="s">
        <v>298</v>
      </c>
      <c r="C4" s="3" t="s">
        <v>299</v>
      </c>
      <c r="D4" s="12" t="s">
        <v>300</v>
      </c>
      <c r="E4" s="12" t="s">
        <v>301</v>
      </c>
      <c r="F4" s="19" t="s">
        <v>302</v>
      </c>
      <c r="G4" s="6"/>
      <c r="H4" s="27">
        <f>'일위대가(전기)'!I12</f>
        <v>0</v>
      </c>
      <c r="I4" s="27">
        <f t="shared" ref="I4:I29" si="0">H4</f>
        <v>0</v>
      </c>
      <c r="J4" s="27"/>
      <c r="K4" s="27">
        <f>'일위대가(전기)'!L12</f>
        <v>0</v>
      </c>
      <c r="L4" s="27">
        <f t="shared" ref="L4:L29" si="1">K4</f>
        <v>0</v>
      </c>
      <c r="M4" s="27">
        <f>'일위대가(전기)'!N12</f>
        <v>0</v>
      </c>
      <c r="N4" s="27">
        <f t="shared" ref="N4:N29" si="2">M4</f>
        <v>0</v>
      </c>
      <c r="O4" s="27"/>
      <c r="P4" s="27">
        <f t="shared" ref="P4:P29" si="3">I4+L4+N4</f>
        <v>0</v>
      </c>
      <c r="Q4" s="12"/>
    </row>
    <row r="5" spans="1:17" s="2" customFormat="1" ht="23.1" customHeight="1" x14ac:dyDescent="0.15">
      <c r="A5" s="46" t="s">
        <v>303</v>
      </c>
      <c r="B5" s="46" t="s">
        <v>304</v>
      </c>
      <c r="C5" s="3" t="s">
        <v>305</v>
      </c>
      <c r="D5" s="12" t="s">
        <v>300</v>
      </c>
      <c r="E5" s="12" t="s">
        <v>306</v>
      </c>
      <c r="F5" s="19" t="s">
        <v>302</v>
      </c>
      <c r="G5" s="6"/>
      <c r="H5" s="27">
        <f>'일위대가(전기)'!I22</f>
        <v>0</v>
      </c>
      <c r="I5" s="27">
        <f t="shared" si="0"/>
        <v>0</v>
      </c>
      <c r="J5" s="27"/>
      <c r="K5" s="27">
        <f>'일위대가(전기)'!L22</f>
        <v>0</v>
      </c>
      <c r="L5" s="27">
        <f t="shared" si="1"/>
        <v>0</v>
      </c>
      <c r="M5" s="27">
        <f>'일위대가(전기)'!N22</f>
        <v>0</v>
      </c>
      <c r="N5" s="27">
        <f t="shared" si="2"/>
        <v>0</v>
      </c>
      <c r="O5" s="27"/>
      <c r="P5" s="27">
        <f t="shared" si="3"/>
        <v>0</v>
      </c>
      <c r="Q5" s="12"/>
    </row>
    <row r="6" spans="1:17" ht="23.1" customHeight="1" x14ac:dyDescent="0.15">
      <c r="A6" s="46" t="s">
        <v>307</v>
      </c>
      <c r="B6" s="46" t="s">
        <v>308</v>
      </c>
      <c r="C6" s="48" t="s">
        <v>309</v>
      </c>
      <c r="D6" s="48" t="s">
        <v>300</v>
      </c>
      <c r="E6" s="48" t="s">
        <v>310</v>
      </c>
      <c r="F6" s="47" t="s">
        <v>302</v>
      </c>
      <c r="G6" s="47"/>
      <c r="H6" s="54">
        <f>'일위대가(전기)'!I32</f>
        <v>0</v>
      </c>
      <c r="I6" s="54">
        <f t="shared" si="0"/>
        <v>0</v>
      </c>
      <c r="J6" s="54"/>
      <c r="K6" s="54">
        <f>'일위대가(전기)'!L32</f>
        <v>0</v>
      </c>
      <c r="L6" s="54">
        <f t="shared" si="1"/>
        <v>0</v>
      </c>
      <c r="M6" s="54">
        <f>'일위대가(전기)'!N32</f>
        <v>0</v>
      </c>
      <c r="N6" s="54">
        <f t="shared" si="2"/>
        <v>0</v>
      </c>
      <c r="O6" s="54"/>
      <c r="P6" s="54">
        <f t="shared" si="3"/>
        <v>0</v>
      </c>
      <c r="Q6" s="47"/>
    </row>
    <row r="7" spans="1:17" ht="23.1" customHeight="1" x14ac:dyDescent="0.15">
      <c r="A7" s="46" t="s">
        <v>311</v>
      </c>
      <c r="B7" s="46" t="s">
        <v>312</v>
      </c>
      <c r="C7" s="48" t="s">
        <v>313</v>
      </c>
      <c r="D7" s="48" t="s">
        <v>147</v>
      </c>
      <c r="E7" s="48" t="s">
        <v>148</v>
      </c>
      <c r="F7" s="47" t="s">
        <v>314</v>
      </c>
      <c r="G7" s="47"/>
      <c r="H7" s="54">
        <f>'일위대가(전기)'!I41</f>
        <v>0</v>
      </c>
      <c r="I7" s="54">
        <f t="shared" si="0"/>
        <v>0</v>
      </c>
      <c r="J7" s="54"/>
      <c r="K7" s="54">
        <f>'일위대가(전기)'!L41</f>
        <v>0</v>
      </c>
      <c r="L7" s="54">
        <f t="shared" si="1"/>
        <v>0</v>
      </c>
      <c r="M7" s="54">
        <f>'일위대가(전기)'!N41</f>
        <v>0</v>
      </c>
      <c r="N7" s="54">
        <f t="shared" si="2"/>
        <v>0</v>
      </c>
      <c r="O7" s="54"/>
      <c r="P7" s="54">
        <f t="shared" si="3"/>
        <v>0</v>
      </c>
      <c r="Q7" s="47"/>
    </row>
    <row r="8" spans="1:17" ht="23.1" customHeight="1" x14ac:dyDescent="0.15">
      <c r="A8" s="46" t="s">
        <v>315</v>
      </c>
      <c r="B8" s="46" t="s">
        <v>316</v>
      </c>
      <c r="C8" s="48" t="s">
        <v>317</v>
      </c>
      <c r="D8" s="48" t="s">
        <v>147</v>
      </c>
      <c r="E8" s="48" t="s">
        <v>151</v>
      </c>
      <c r="F8" s="47" t="s">
        <v>314</v>
      </c>
      <c r="G8" s="47"/>
      <c r="H8" s="54">
        <f>'일위대가(전기)'!I50</f>
        <v>0</v>
      </c>
      <c r="I8" s="54">
        <f t="shared" si="0"/>
        <v>0</v>
      </c>
      <c r="J8" s="54"/>
      <c r="K8" s="54">
        <f>'일위대가(전기)'!L50</f>
        <v>0</v>
      </c>
      <c r="L8" s="54">
        <f t="shared" si="1"/>
        <v>0</v>
      </c>
      <c r="M8" s="54">
        <f>'일위대가(전기)'!N50</f>
        <v>0</v>
      </c>
      <c r="N8" s="54">
        <f t="shared" si="2"/>
        <v>0</v>
      </c>
      <c r="O8" s="54"/>
      <c r="P8" s="54">
        <f t="shared" si="3"/>
        <v>0</v>
      </c>
      <c r="Q8" s="47"/>
    </row>
    <row r="9" spans="1:17" ht="23.1" customHeight="1" x14ac:dyDescent="0.15">
      <c r="A9" s="46" t="s">
        <v>318</v>
      </c>
      <c r="B9" s="46" t="s">
        <v>319</v>
      </c>
      <c r="C9" s="48" t="s">
        <v>320</v>
      </c>
      <c r="D9" s="48" t="s">
        <v>147</v>
      </c>
      <c r="E9" s="48" t="s">
        <v>153</v>
      </c>
      <c r="F9" s="47" t="s">
        <v>314</v>
      </c>
      <c r="G9" s="47"/>
      <c r="H9" s="54">
        <f>'일위대가(전기)'!I59</f>
        <v>0</v>
      </c>
      <c r="I9" s="54">
        <f t="shared" si="0"/>
        <v>0</v>
      </c>
      <c r="J9" s="54"/>
      <c r="K9" s="54">
        <f>'일위대가(전기)'!L59</f>
        <v>0</v>
      </c>
      <c r="L9" s="54">
        <f t="shared" si="1"/>
        <v>0</v>
      </c>
      <c r="M9" s="54">
        <f>'일위대가(전기)'!N59</f>
        <v>0</v>
      </c>
      <c r="N9" s="54">
        <f t="shared" si="2"/>
        <v>0</v>
      </c>
      <c r="O9" s="54"/>
      <c r="P9" s="54">
        <f t="shared" si="3"/>
        <v>0</v>
      </c>
      <c r="Q9" s="47"/>
    </row>
    <row r="10" spans="1:17" ht="23.1" customHeight="1" x14ac:dyDescent="0.15">
      <c r="A10" s="46" t="s">
        <v>321</v>
      </c>
      <c r="B10" s="46" t="s">
        <v>322</v>
      </c>
      <c r="C10" s="48" t="s">
        <v>323</v>
      </c>
      <c r="D10" s="48" t="s">
        <v>155</v>
      </c>
      <c r="E10" s="48" t="s">
        <v>156</v>
      </c>
      <c r="F10" s="47" t="s">
        <v>314</v>
      </c>
      <c r="G10" s="47"/>
      <c r="H10" s="54">
        <f>'일위대가(전기)'!I67</f>
        <v>0</v>
      </c>
      <c r="I10" s="54">
        <f t="shared" si="0"/>
        <v>0</v>
      </c>
      <c r="J10" s="54"/>
      <c r="K10" s="54">
        <f>'일위대가(전기)'!L67</f>
        <v>0</v>
      </c>
      <c r="L10" s="54">
        <f t="shared" si="1"/>
        <v>0</v>
      </c>
      <c r="M10" s="54">
        <f>'일위대가(전기)'!N67</f>
        <v>0</v>
      </c>
      <c r="N10" s="54">
        <f t="shared" si="2"/>
        <v>0</v>
      </c>
      <c r="O10" s="54"/>
      <c r="P10" s="54">
        <f t="shared" si="3"/>
        <v>0</v>
      </c>
      <c r="Q10" s="47"/>
    </row>
    <row r="11" spans="1:17" ht="23.1" customHeight="1" x14ac:dyDescent="0.15">
      <c r="A11" s="46" t="s">
        <v>324</v>
      </c>
      <c r="B11" s="46" t="s">
        <v>325</v>
      </c>
      <c r="C11" s="48" t="s">
        <v>326</v>
      </c>
      <c r="D11" s="48" t="s">
        <v>161</v>
      </c>
      <c r="E11" s="48" t="s">
        <v>162</v>
      </c>
      <c r="F11" s="47" t="s">
        <v>159</v>
      </c>
      <c r="G11" s="47"/>
      <c r="H11" s="54">
        <f>'일위대가(전기)'!I73</f>
        <v>0</v>
      </c>
      <c r="I11" s="54">
        <f t="shared" si="0"/>
        <v>0</v>
      </c>
      <c r="J11" s="54"/>
      <c r="K11" s="54">
        <f>'일위대가(전기)'!L73</f>
        <v>0</v>
      </c>
      <c r="L11" s="54">
        <f t="shared" si="1"/>
        <v>0</v>
      </c>
      <c r="M11" s="54">
        <f>'일위대가(전기)'!N73</f>
        <v>0</v>
      </c>
      <c r="N11" s="54">
        <f t="shared" si="2"/>
        <v>0</v>
      </c>
      <c r="O11" s="54"/>
      <c r="P11" s="54">
        <f t="shared" si="3"/>
        <v>0</v>
      </c>
      <c r="Q11" s="47"/>
    </row>
    <row r="12" spans="1:17" ht="23.1" customHeight="1" x14ac:dyDescent="0.15">
      <c r="A12" s="46" t="s">
        <v>327</v>
      </c>
      <c r="B12" s="46" t="s">
        <v>328</v>
      </c>
      <c r="C12" s="48" t="s">
        <v>329</v>
      </c>
      <c r="D12" s="48" t="s">
        <v>167</v>
      </c>
      <c r="E12" s="48" t="s">
        <v>168</v>
      </c>
      <c r="F12" s="47" t="s">
        <v>169</v>
      </c>
      <c r="G12" s="47"/>
      <c r="H12" s="54">
        <f>'일위대가(전기)'!I79</f>
        <v>0</v>
      </c>
      <c r="I12" s="54">
        <f t="shared" si="0"/>
        <v>0</v>
      </c>
      <c r="J12" s="54"/>
      <c r="K12" s="54">
        <f>'일위대가(전기)'!L79</f>
        <v>0</v>
      </c>
      <c r="L12" s="54">
        <f t="shared" si="1"/>
        <v>0</v>
      </c>
      <c r="M12" s="54">
        <f>'일위대가(전기)'!N79</f>
        <v>0</v>
      </c>
      <c r="N12" s="54">
        <f t="shared" si="2"/>
        <v>0</v>
      </c>
      <c r="O12" s="54"/>
      <c r="P12" s="54">
        <f t="shared" si="3"/>
        <v>0</v>
      </c>
      <c r="Q12" s="47"/>
    </row>
    <row r="13" spans="1:17" ht="23.1" customHeight="1" x14ac:dyDescent="0.15">
      <c r="A13" s="46" t="s">
        <v>330</v>
      </c>
      <c r="B13" s="46" t="s">
        <v>331</v>
      </c>
      <c r="C13" s="48" t="s">
        <v>332</v>
      </c>
      <c r="D13" s="48" t="s">
        <v>171</v>
      </c>
      <c r="E13" s="48" t="s">
        <v>172</v>
      </c>
      <c r="F13" s="47" t="s">
        <v>159</v>
      </c>
      <c r="G13" s="47"/>
      <c r="H13" s="54">
        <f>'일위대가(전기)'!I85</f>
        <v>0</v>
      </c>
      <c r="I13" s="54">
        <f t="shared" si="0"/>
        <v>0</v>
      </c>
      <c r="J13" s="54"/>
      <c r="K13" s="54">
        <f>'일위대가(전기)'!L85</f>
        <v>0</v>
      </c>
      <c r="L13" s="54">
        <f t="shared" si="1"/>
        <v>0</v>
      </c>
      <c r="M13" s="54">
        <f>'일위대가(전기)'!N85</f>
        <v>0</v>
      </c>
      <c r="N13" s="54">
        <f t="shared" si="2"/>
        <v>0</v>
      </c>
      <c r="O13" s="54"/>
      <c r="P13" s="54">
        <f t="shared" si="3"/>
        <v>0</v>
      </c>
      <c r="Q13" s="47"/>
    </row>
    <row r="14" spans="1:17" ht="23.1" customHeight="1" x14ac:dyDescent="0.15">
      <c r="A14" s="46" t="s">
        <v>333</v>
      </c>
      <c r="B14" s="46" t="s">
        <v>334</v>
      </c>
      <c r="C14" s="48" t="s">
        <v>335</v>
      </c>
      <c r="D14" s="48" t="s">
        <v>187</v>
      </c>
      <c r="E14" s="48" t="s">
        <v>188</v>
      </c>
      <c r="F14" s="47" t="s">
        <v>314</v>
      </c>
      <c r="G14" s="47"/>
      <c r="H14" s="54">
        <f>'일위대가(전기)'!I93</f>
        <v>0</v>
      </c>
      <c r="I14" s="54">
        <f t="shared" si="0"/>
        <v>0</v>
      </c>
      <c r="J14" s="54"/>
      <c r="K14" s="54">
        <f>'일위대가(전기)'!L93</f>
        <v>0</v>
      </c>
      <c r="L14" s="54">
        <f t="shared" si="1"/>
        <v>0</v>
      </c>
      <c r="M14" s="54">
        <f>'일위대가(전기)'!N93</f>
        <v>0</v>
      </c>
      <c r="N14" s="54">
        <f t="shared" si="2"/>
        <v>0</v>
      </c>
      <c r="O14" s="54"/>
      <c r="P14" s="54">
        <f t="shared" si="3"/>
        <v>0</v>
      </c>
      <c r="Q14" s="47"/>
    </row>
    <row r="15" spans="1:17" ht="23.1" customHeight="1" x14ac:dyDescent="0.15">
      <c r="A15" s="46" t="s">
        <v>336</v>
      </c>
      <c r="B15" s="46" t="s">
        <v>337</v>
      </c>
      <c r="C15" s="48" t="s">
        <v>338</v>
      </c>
      <c r="D15" s="48" t="s">
        <v>187</v>
      </c>
      <c r="E15" s="48" t="s">
        <v>190</v>
      </c>
      <c r="F15" s="47" t="s">
        <v>314</v>
      </c>
      <c r="G15" s="47"/>
      <c r="H15" s="54">
        <f>'일위대가(전기)'!I101</f>
        <v>0</v>
      </c>
      <c r="I15" s="54">
        <f t="shared" si="0"/>
        <v>0</v>
      </c>
      <c r="J15" s="54"/>
      <c r="K15" s="54">
        <f>'일위대가(전기)'!L101</f>
        <v>0</v>
      </c>
      <c r="L15" s="54">
        <f t="shared" si="1"/>
        <v>0</v>
      </c>
      <c r="M15" s="54">
        <f>'일위대가(전기)'!N101</f>
        <v>0</v>
      </c>
      <c r="N15" s="54">
        <f t="shared" si="2"/>
        <v>0</v>
      </c>
      <c r="O15" s="54"/>
      <c r="P15" s="54">
        <f t="shared" si="3"/>
        <v>0</v>
      </c>
      <c r="Q15" s="47"/>
    </row>
    <row r="16" spans="1:17" ht="23.1" customHeight="1" x14ac:dyDescent="0.15">
      <c r="A16" s="46" t="s">
        <v>339</v>
      </c>
      <c r="B16" s="46" t="s">
        <v>340</v>
      </c>
      <c r="C16" s="48" t="s">
        <v>341</v>
      </c>
      <c r="D16" s="48" t="s">
        <v>192</v>
      </c>
      <c r="E16" s="48" t="s">
        <v>193</v>
      </c>
      <c r="F16" s="47" t="s">
        <v>314</v>
      </c>
      <c r="G16" s="47"/>
      <c r="H16" s="54">
        <f>'일위대가(전기)'!I108</f>
        <v>0</v>
      </c>
      <c r="I16" s="54">
        <f t="shared" si="0"/>
        <v>0</v>
      </c>
      <c r="J16" s="54"/>
      <c r="K16" s="54">
        <f>'일위대가(전기)'!L108</f>
        <v>0</v>
      </c>
      <c r="L16" s="54">
        <f t="shared" si="1"/>
        <v>0</v>
      </c>
      <c r="M16" s="54">
        <f>'일위대가(전기)'!N108</f>
        <v>0</v>
      </c>
      <c r="N16" s="54">
        <f t="shared" si="2"/>
        <v>0</v>
      </c>
      <c r="O16" s="54"/>
      <c r="P16" s="54">
        <f t="shared" si="3"/>
        <v>0</v>
      </c>
      <c r="Q16" s="47"/>
    </row>
    <row r="17" spans="1:17" ht="23.1" customHeight="1" x14ac:dyDescent="0.15">
      <c r="A17" s="46" t="s">
        <v>342</v>
      </c>
      <c r="B17" s="46" t="s">
        <v>343</v>
      </c>
      <c r="C17" s="48" t="s">
        <v>344</v>
      </c>
      <c r="D17" s="48" t="s">
        <v>192</v>
      </c>
      <c r="E17" s="48" t="s">
        <v>195</v>
      </c>
      <c r="F17" s="47" t="s">
        <v>314</v>
      </c>
      <c r="G17" s="47"/>
      <c r="H17" s="54">
        <f>'일위대가(전기)'!I115</f>
        <v>0</v>
      </c>
      <c r="I17" s="54">
        <f t="shared" si="0"/>
        <v>0</v>
      </c>
      <c r="J17" s="54"/>
      <c r="K17" s="54">
        <f>'일위대가(전기)'!L115</f>
        <v>0</v>
      </c>
      <c r="L17" s="54">
        <f t="shared" si="1"/>
        <v>0</v>
      </c>
      <c r="M17" s="54">
        <f>'일위대가(전기)'!N115</f>
        <v>0</v>
      </c>
      <c r="N17" s="54">
        <f t="shared" si="2"/>
        <v>0</v>
      </c>
      <c r="O17" s="54"/>
      <c r="P17" s="54">
        <f t="shared" si="3"/>
        <v>0</v>
      </c>
      <c r="Q17" s="47"/>
    </row>
    <row r="18" spans="1:17" ht="23.1" customHeight="1" x14ac:dyDescent="0.15">
      <c r="A18" s="46" t="s">
        <v>345</v>
      </c>
      <c r="B18" s="46" t="s">
        <v>346</v>
      </c>
      <c r="C18" s="48" t="s">
        <v>347</v>
      </c>
      <c r="D18" s="48" t="s">
        <v>197</v>
      </c>
      <c r="E18" s="48" t="s">
        <v>198</v>
      </c>
      <c r="F18" s="47" t="s">
        <v>159</v>
      </c>
      <c r="G18" s="47"/>
      <c r="H18" s="54">
        <f>'일위대가(전기)'!I121</f>
        <v>0</v>
      </c>
      <c r="I18" s="54">
        <f t="shared" si="0"/>
        <v>0</v>
      </c>
      <c r="J18" s="54"/>
      <c r="K18" s="54">
        <f>'일위대가(전기)'!L121</f>
        <v>0</v>
      </c>
      <c r="L18" s="54">
        <f t="shared" si="1"/>
        <v>0</v>
      </c>
      <c r="M18" s="54">
        <f>'일위대가(전기)'!N121</f>
        <v>0</v>
      </c>
      <c r="N18" s="54">
        <f t="shared" si="2"/>
        <v>0</v>
      </c>
      <c r="O18" s="54"/>
      <c r="P18" s="54">
        <f t="shared" si="3"/>
        <v>0</v>
      </c>
      <c r="Q18" s="47"/>
    </row>
    <row r="19" spans="1:17" ht="23.1" customHeight="1" x14ac:dyDescent="0.15">
      <c r="A19" s="46" t="s">
        <v>348</v>
      </c>
      <c r="B19" s="46" t="s">
        <v>349</v>
      </c>
      <c r="C19" s="48" t="s">
        <v>350</v>
      </c>
      <c r="D19" s="48" t="s">
        <v>197</v>
      </c>
      <c r="E19" s="48" t="s">
        <v>200</v>
      </c>
      <c r="F19" s="47" t="s">
        <v>159</v>
      </c>
      <c r="G19" s="47"/>
      <c r="H19" s="54">
        <f>'일위대가(전기)'!I127</f>
        <v>0</v>
      </c>
      <c r="I19" s="54">
        <f t="shared" si="0"/>
        <v>0</v>
      </c>
      <c r="J19" s="54"/>
      <c r="K19" s="54">
        <f>'일위대가(전기)'!L127</f>
        <v>0</v>
      </c>
      <c r="L19" s="54">
        <f t="shared" si="1"/>
        <v>0</v>
      </c>
      <c r="M19" s="54">
        <f>'일위대가(전기)'!N127</f>
        <v>0</v>
      </c>
      <c r="N19" s="54">
        <f t="shared" si="2"/>
        <v>0</v>
      </c>
      <c r="O19" s="54"/>
      <c r="P19" s="54">
        <f t="shared" si="3"/>
        <v>0</v>
      </c>
      <c r="Q19" s="47"/>
    </row>
    <row r="20" spans="1:17" ht="23.1" customHeight="1" x14ac:dyDescent="0.15">
      <c r="A20" s="46" t="s">
        <v>351</v>
      </c>
      <c r="B20" s="46" t="s">
        <v>352</v>
      </c>
      <c r="C20" s="48" t="s">
        <v>353</v>
      </c>
      <c r="D20" s="48" t="s">
        <v>202</v>
      </c>
      <c r="E20" s="48" t="s">
        <v>203</v>
      </c>
      <c r="F20" s="47" t="s">
        <v>159</v>
      </c>
      <c r="G20" s="47"/>
      <c r="H20" s="54">
        <f>'일위대가(전기)'!I133</f>
        <v>0</v>
      </c>
      <c r="I20" s="54">
        <f t="shared" si="0"/>
        <v>0</v>
      </c>
      <c r="J20" s="54"/>
      <c r="K20" s="54">
        <f>'일위대가(전기)'!L133</f>
        <v>0</v>
      </c>
      <c r="L20" s="54">
        <f t="shared" si="1"/>
        <v>0</v>
      </c>
      <c r="M20" s="54">
        <f>'일위대가(전기)'!N133</f>
        <v>0</v>
      </c>
      <c r="N20" s="54">
        <f t="shared" si="2"/>
        <v>0</v>
      </c>
      <c r="O20" s="54"/>
      <c r="P20" s="54">
        <f t="shared" si="3"/>
        <v>0</v>
      </c>
      <c r="Q20" s="47"/>
    </row>
    <row r="21" spans="1:17" ht="23.1" customHeight="1" x14ac:dyDescent="0.15">
      <c r="A21" s="46" t="s">
        <v>354</v>
      </c>
      <c r="B21" s="46" t="s">
        <v>355</v>
      </c>
      <c r="C21" s="48" t="s">
        <v>356</v>
      </c>
      <c r="D21" s="48" t="s">
        <v>205</v>
      </c>
      <c r="E21" s="48" t="s">
        <v>206</v>
      </c>
      <c r="F21" s="47" t="s">
        <v>159</v>
      </c>
      <c r="G21" s="47"/>
      <c r="H21" s="54">
        <f>'일위대가(전기)'!I139</f>
        <v>0</v>
      </c>
      <c r="I21" s="54">
        <f t="shared" si="0"/>
        <v>0</v>
      </c>
      <c r="J21" s="54"/>
      <c r="K21" s="54">
        <f>'일위대가(전기)'!L139</f>
        <v>0</v>
      </c>
      <c r="L21" s="54">
        <f t="shared" si="1"/>
        <v>0</v>
      </c>
      <c r="M21" s="54">
        <f>'일위대가(전기)'!N139</f>
        <v>0</v>
      </c>
      <c r="N21" s="54">
        <f t="shared" si="2"/>
        <v>0</v>
      </c>
      <c r="O21" s="54"/>
      <c r="P21" s="54">
        <f t="shared" si="3"/>
        <v>0</v>
      </c>
      <c r="Q21" s="47"/>
    </row>
    <row r="22" spans="1:17" ht="23.1" customHeight="1" x14ac:dyDescent="0.15">
      <c r="A22" s="46" t="s">
        <v>357</v>
      </c>
      <c r="B22" s="46" t="s">
        <v>358</v>
      </c>
      <c r="C22" s="48" t="s">
        <v>359</v>
      </c>
      <c r="D22" s="48" t="s">
        <v>208</v>
      </c>
      <c r="E22" s="48"/>
      <c r="F22" s="47" t="s">
        <v>159</v>
      </c>
      <c r="G22" s="47"/>
      <c r="H22" s="54">
        <f>'일위대가(전기)'!I145</f>
        <v>0</v>
      </c>
      <c r="I22" s="54">
        <f t="shared" si="0"/>
        <v>0</v>
      </c>
      <c r="J22" s="54"/>
      <c r="K22" s="54">
        <f>'일위대가(전기)'!L145</f>
        <v>0</v>
      </c>
      <c r="L22" s="54">
        <f t="shared" si="1"/>
        <v>0</v>
      </c>
      <c r="M22" s="54">
        <f>'일위대가(전기)'!N145</f>
        <v>0</v>
      </c>
      <c r="N22" s="54">
        <f t="shared" si="2"/>
        <v>0</v>
      </c>
      <c r="O22" s="54"/>
      <c r="P22" s="54">
        <f t="shared" si="3"/>
        <v>0</v>
      </c>
      <c r="Q22" s="47"/>
    </row>
    <row r="23" spans="1:17" ht="23.1" customHeight="1" x14ac:dyDescent="0.15">
      <c r="A23" s="46" t="s">
        <v>360</v>
      </c>
      <c r="B23" s="46" t="s">
        <v>361</v>
      </c>
      <c r="C23" s="48" t="s">
        <v>362</v>
      </c>
      <c r="D23" s="48" t="s">
        <v>214</v>
      </c>
      <c r="E23" s="48" t="s">
        <v>215</v>
      </c>
      <c r="F23" s="47" t="s">
        <v>216</v>
      </c>
      <c r="G23" s="47"/>
      <c r="H23" s="54">
        <f>'일위대가(전기)'!I151</f>
        <v>0</v>
      </c>
      <c r="I23" s="54">
        <f t="shared" si="0"/>
        <v>0</v>
      </c>
      <c r="J23" s="54"/>
      <c r="K23" s="54">
        <f>'일위대가(전기)'!L151</f>
        <v>0</v>
      </c>
      <c r="L23" s="54">
        <f t="shared" si="1"/>
        <v>0</v>
      </c>
      <c r="M23" s="54">
        <f>'일위대가(전기)'!N151</f>
        <v>0</v>
      </c>
      <c r="N23" s="54">
        <f t="shared" si="2"/>
        <v>0</v>
      </c>
      <c r="O23" s="54"/>
      <c r="P23" s="54">
        <f t="shared" si="3"/>
        <v>0</v>
      </c>
      <c r="Q23" s="47"/>
    </row>
    <row r="24" spans="1:17" ht="23.1" customHeight="1" x14ac:dyDescent="0.15">
      <c r="A24" s="46" t="s">
        <v>363</v>
      </c>
      <c r="B24" s="46" t="s">
        <v>364</v>
      </c>
      <c r="C24" s="48" t="s">
        <v>365</v>
      </c>
      <c r="D24" s="48" t="s">
        <v>226</v>
      </c>
      <c r="E24" s="48" t="s">
        <v>227</v>
      </c>
      <c r="F24" s="47" t="s">
        <v>169</v>
      </c>
      <c r="G24" s="47"/>
      <c r="H24" s="54">
        <f>'일위대가(전기)'!I157</f>
        <v>0</v>
      </c>
      <c r="I24" s="54">
        <f t="shared" si="0"/>
        <v>0</v>
      </c>
      <c r="J24" s="54"/>
      <c r="K24" s="54">
        <f>'일위대가(전기)'!L157</f>
        <v>0</v>
      </c>
      <c r="L24" s="54">
        <f t="shared" si="1"/>
        <v>0</v>
      </c>
      <c r="M24" s="54">
        <f>'일위대가(전기)'!N157</f>
        <v>0</v>
      </c>
      <c r="N24" s="54">
        <f t="shared" si="2"/>
        <v>0</v>
      </c>
      <c r="O24" s="54"/>
      <c r="P24" s="54">
        <f t="shared" si="3"/>
        <v>0</v>
      </c>
      <c r="Q24" s="47"/>
    </row>
    <row r="25" spans="1:17" ht="23.1" customHeight="1" x14ac:dyDescent="0.15">
      <c r="A25" s="46" t="s">
        <v>366</v>
      </c>
      <c r="B25" s="46" t="s">
        <v>367</v>
      </c>
      <c r="C25" s="48" t="s">
        <v>368</v>
      </c>
      <c r="D25" s="48" t="s">
        <v>228</v>
      </c>
      <c r="E25" s="48"/>
      <c r="F25" s="47" t="s">
        <v>169</v>
      </c>
      <c r="G25" s="47"/>
      <c r="H25" s="54">
        <f>'일위대가(전기)'!I163</f>
        <v>0</v>
      </c>
      <c r="I25" s="54">
        <f t="shared" si="0"/>
        <v>0</v>
      </c>
      <c r="J25" s="54"/>
      <c r="K25" s="54">
        <f>'일위대가(전기)'!L163</f>
        <v>0</v>
      </c>
      <c r="L25" s="54">
        <f t="shared" si="1"/>
        <v>0</v>
      </c>
      <c r="M25" s="54">
        <f>'일위대가(전기)'!N163</f>
        <v>0</v>
      </c>
      <c r="N25" s="54">
        <f t="shared" si="2"/>
        <v>0</v>
      </c>
      <c r="O25" s="54"/>
      <c r="P25" s="54">
        <f t="shared" si="3"/>
        <v>0</v>
      </c>
      <c r="Q25" s="47"/>
    </row>
    <row r="26" spans="1:17" ht="23.1" customHeight="1" x14ac:dyDescent="0.15">
      <c r="A26" s="46" t="s">
        <v>369</v>
      </c>
      <c r="B26" s="46" t="s">
        <v>370</v>
      </c>
      <c r="C26" s="48" t="s">
        <v>371</v>
      </c>
      <c r="D26" s="48" t="s">
        <v>229</v>
      </c>
      <c r="E26" s="48"/>
      <c r="F26" s="47" t="s">
        <v>169</v>
      </c>
      <c r="G26" s="47"/>
      <c r="H26" s="54">
        <f>'일위대가(전기)'!I169</f>
        <v>0</v>
      </c>
      <c r="I26" s="54">
        <f t="shared" si="0"/>
        <v>0</v>
      </c>
      <c r="J26" s="54"/>
      <c r="K26" s="54">
        <f>'일위대가(전기)'!L169</f>
        <v>0</v>
      </c>
      <c r="L26" s="54">
        <f t="shared" si="1"/>
        <v>0</v>
      </c>
      <c r="M26" s="54">
        <f>'일위대가(전기)'!N169</f>
        <v>0</v>
      </c>
      <c r="N26" s="54">
        <f t="shared" si="2"/>
        <v>0</v>
      </c>
      <c r="O26" s="54"/>
      <c r="P26" s="54">
        <f t="shared" si="3"/>
        <v>0</v>
      </c>
      <c r="Q26" s="47"/>
    </row>
    <row r="27" spans="1:17" ht="23.1" customHeight="1" x14ac:dyDescent="0.15">
      <c r="A27" s="46" t="s">
        <v>372</v>
      </c>
      <c r="B27" s="46" t="s">
        <v>373</v>
      </c>
      <c r="C27" s="48" t="s">
        <v>374</v>
      </c>
      <c r="D27" s="48" t="s">
        <v>230</v>
      </c>
      <c r="E27" s="48"/>
      <c r="F27" s="47" t="s">
        <v>169</v>
      </c>
      <c r="G27" s="47"/>
      <c r="H27" s="54">
        <f>'일위대가(전기)'!I175</f>
        <v>0</v>
      </c>
      <c r="I27" s="54">
        <f t="shared" si="0"/>
        <v>0</v>
      </c>
      <c r="J27" s="54"/>
      <c r="K27" s="54">
        <f>'일위대가(전기)'!L175</f>
        <v>0</v>
      </c>
      <c r="L27" s="54">
        <f t="shared" si="1"/>
        <v>0</v>
      </c>
      <c r="M27" s="54">
        <f>'일위대가(전기)'!N175</f>
        <v>0</v>
      </c>
      <c r="N27" s="54">
        <f t="shared" si="2"/>
        <v>0</v>
      </c>
      <c r="O27" s="54"/>
      <c r="P27" s="54">
        <f t="shared" si="3"/>
        <v>0</v>
      </c>
      <c r="Q27" s="47"/>
    </row>
    <row r="28" spans="1:17" ht="23.1" customHeight="1" x14ac:dyDescent="0.15">
      <c r="A28" s="46" t="s">
        <v>375</v>
      </c>
      <c r="B28" s="46" t="s">
        <v>376</v>
      </c>
      <c r="C28" s="48" t="s">
        <v>377</v>
      </c>
      <c r="D28" s="48" t="s">
        <v>231</v>
      </c>
      <c r="E28" s="48"/>
      <c r="F28" s="47" t="s">
        <v>169</v>
      </c>
      <c r="G28" s="47"/>
      <c r="H28" s="54">
        <f>'일위대가(전기)'!I181</f>
        <v>0</v>
      </c>
      <c r="I28" s="54">
        <f t="shared" si="0"/>
        <v>0</v>
      </c>
      <c r="J28" s="54"/>
      <c r="K28" s="54">
        <f>'일위대가(전기)'!L181</f>
        <v>0</v>
      </c>
      <c r="L28" s="54">
        <f t="shared" si="1"/>
        <v>0</v>
      </c>
      <c r="M28" s="54">
        <f>'일위대가(전기)'!N181</f>
        <v>0</v>
      </c>
      <c r="N28" s="54">
        <f t="shared" si="2"/>
        <v>0</v>
      </c>
      <c r="O28" s="54"/>
      <c r="P28" s="54">
        <f t="shared" si="3"/>
        <v>0</v>
      </c>
      <c r="Q28" s="47"/>
    </row>
    <row r="29" spans="1:17" ht="23.1" customHeight="1" x14ac:dyDescent="0.15">
      <c r="A29" s="46" t="s">
        <v>378</v>
      </c>
      <c r="B29" s="46" t="s">
        <v>379</v>
      </c>
      <c r="C29" s="48" t="s">
        <v>380</v>
      </c>
      <c r="D29" s="48" t="s">
        <v>232</v>
      </c>
      <c r="E29" s="48" t="s">
        <v>233</v>
      </c>
      <c r="F29" s="47" t="s">
        <v>169</v>
      </c>
      <c r="G29" s="47"/>
      <c r="H29" s="54">
        <f>'일위대가(전기)'!I187</f>
        <v>0</v>
      </c>
      <c r="I29" s="54">
        <f t="shared" si="0"/>
        <v>0</v>
      </c>
      <c r="J29" s="54"/>
      <c r="K29" s="54">
        <f>'일위대가(전기)'!L187</f>
        <v>0</v>
      </c>
      <c r="L29" s="54">
        <f t="shared" si="1"/>
        <v>0</v>
      </c>
      <c r="M29" s="54">
        <f>'일위대가(전기)'!N187</f>
        <v>0</v>
      </c>
      <c r="N29" s="54">
        <f t="shared" si="2"/>
        <v>0</v>
      </c>
      <c r="O29" s="54"/>
      <c r="P29" s="54">
        <f t="shared" si="3"/>
        <v>0</v>
      </c>
      <c r="Q29" s="47"/>
    </row>
  </sheetData>
  <mergeCells count="13">
    <mergeCell ref="C1:Q1"/>
    <mergeCell ref="A2:A3"/>
    <mergeCell ref="B2:B3"/>
    <mergeCell ref="C2:C3"/>
    <mergeCell ref="D2:D3"/>
    <mergeCell ref="E2:E3"/>
    <mergeCell ref="M2:N2"/>
    <mergeCell ref="J2:L2"/>
    <mergeCell ref="Q2:Q3"/>
    <mergeCell ref="P2:P3"/>
    <mergeCell ref="F2:F3"/>
    <mergeCell ref="G2:G3"/>
    <mergeCell ref="H2:I2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211"/>
  <sheetViews>
    <sheetView topLeftCell="D1" workbookViewId="0">
      <pane ySplit="3" topLeftCell="A4" activePane="bottomLeft" state="frozen"/>
      <selection activeCell="D1" sqref="D1"/>
      <selection pane="bottomLeft" activeCell="D4" sqref="D4:Q4"/>
    </sheetView>
  </sheetViews>
  <sheetFormatPr defaultRowHeight="23.25" customHeight="1" x14ac:dyDescent="0.15"/>
  <cols>
    <col min="1" max="1" width="11.5546875" style="13" hidden="1" customWidth="1"/>
    <col min="2" max="2" width="10.77734375" style="13" hidden="1" customWidth="1"/>
    <col min="3" max="3" width="11.109375" style="1" hidden="1" customWidth="1"/>
    <col min="4" max="4" width="24.33203125" style="13" customWidth="1"/>
    <col min="5" max="5" width="25.33203125" style="13" customWidth="1"/>
    <col min="6" max="6" width="4.21875" style="18" customWidth="1"/>
    <col min="7" max="7" width="8.33203125" style="2" customWidth="1"/>
    <col min="8" max="8" width="11.88671875" style="2" customWidth="1"/>
    <col min="9" max="9" width="12.44140625" style="2" customWidth="1"/>
    <col min="10" max="10" width="6.6640625" style="2" customWidth="1"/>
    <col min="11" max="12" width="11.44140625" style="2" customWidth="1"/>
    <col min="13" max="13" width="6.33203125" style="2" customWidth="1"/>
    <col min="14" max="14" width="8.5546875" style="2" customWidth="1"/>
    <col min="15" max="15" width="9.109375" style="2" hidden="1" customWidth="1"/>
    <col min="16" max="16" width="11" style="2" customWidth="1"/>
    <col min="17" max="17" width="11.5546875" style="13" customWidth="1"/>
    <col min="18" max="16384" width="8.88671875" style="2"/>
  </cols>
  <sheetData>
    <row r="1" spans="1:31" ht="23.25" customHeight="1" x14ac:dyDescent="0.15">
      <c r="A1" s="44" t="s">
        <v>246</v>
      </c>
      <c r="B1" s="13" t="s">
        <v>456</v>
      </c>
      <c r="D1" s="196" t="s">
        <v>382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W1" s="192" t="s">
        <v>59</v>
      </c>
      <c r="X1" s="192"/>
      <c r="Y1" s="192"/>
      <c r="Z1" s="18"/>
      <c r="AA1" s="18" t="s">
        <v>64</v>
      </c>
      <c r="AB1" s="18"/>
      <c r="AC1" s="18"/>
      <c r="AD1" s="18"/>
      <c r="AE1" s="18"/>
    </row>
    <row r="2" spans="1:31" s="14" customFormat="1" ht="23.25" customHeight="1" x14ac:dyDescent="0.15">
      <c r="A2" s="183" t="s">
        <v>47</v>
      </c>
      <c r="B2" s="183" t="s">
        <v>96</v>
      </c>
      <c r="C2" s="183" t="s">
        <v>48</v>
      </c>
      <c r="D2" s="184" t="s">
        <v>53</v>
      </c>
      <c r="E2" s="184" t="s">
        <v>54</v>
      </c>
      <c r="F2" s="186" t="s">
        <v>0</v>
      </c>
      <c r="G2" s="186" t="s">
        <v>1</v>
      </c>
      <c r="H2" s="186" t="s">
        <v>25</v>
      </c>
      <c r="I2" s="186"/>
      <c r="J2" s="186" t="s">
        <v>26</v>
      </c>
      <c r="K2" s="186"/>
      <c r="L2" s="186"/>
      <c r="M2" s="186" t="s">
        <v>27</v>
      </c>
      <c r="N2" s="186"/>
      <c r="O2" s="16"/>
      <c r="P2" s="186" t="s">
        <v>8</v>
      </c>
      <c r="Q2" s="184" t="s">
        <v>29</v>
      </c>
      <c r="W2" s="14" t="s">
        <v>60</v>
      </c>
      <c r="X2" s="14" t="s">
        <v>61</v>
      </c>
      <c r="Y2" s="14" t="s">
        <v>62</v>
      </c>
      <c r="Z2" s="14" t="s">
        <v>63</v>
      </c>
      <c r="AA2" s="29" t="s">
        <v>109</v>
      </c>
      <c r="AB2" s="29" t="s">
        <v>108</v>
      </c>
      <c r="AC2" s="29" t="s">
        <v>65</v>
      </c>
      <c r="AD2" s="29" t="s">
        <v>67</v>
      </c>
      <c r="AE2" s="29" t="s">
        <v>66</v>
      </c>
    </row>
    <row r="3" spans="1:31" s="14" customFormat="1" ht="23.25" customHeight="1" x14ac:dyDescent="0.15">
      <c r="A3" s="183"/>
      <c r="B3" s="183"/>
      <c r="C3" s="183"/>
      <c r="D3" s="185"/>
      <c r="E3" s="185"/>
      <c r="F3" s="187"/>
      <c r="G3" s="187"/>
      <c r="H3" s="51" t="s">
        <v>32</v>
      </c>
      <c r="I3" s="51" t="s">
        <v>33</v>
      </c>
      <c r="J3" s="51" t="s">
        <v>1</v>
      </c>
      <c r="K3" s="51" t="s">
        <v>32</v>
      </c>
      <c r="L3" s="51" t="s">
        <v>33</v>
      </c>
      <c r="M3" s="51" t="s">
        <v>34</v>
      </c>
      <c r="N3" s="51" t="s">
        <v>33</v>
      </c>
      <c r="O3" s="51" t="s">
        <v>49</v>
      </c>
      <c r="P3" s="187"/>
      <c r="Q3" s="185"/>
      <c r="W3" s="2"/>
      <c r="X3" s="2"/>
      <c r="Y3" s="2"/>
      <c r="Z3" s="2"/>
      <c r="AA3" s="25"/>
      <c r="AB3" s="25"/>
      <c r="AC3" s="25"/>
      <c r="AD3" s="25">
        <v>1</v>
      </c>
      <c r="AE3" s="25">
        <v>1</v>
      </c>
    </row>
    <row r="4" spans="1:31" ht="23.25" customHeight="1" x14ac:dyDescent="0.15">
      <c r="A4" s="46" t="s">
        <v>297</v>
      </c>
      <c r="B4" s="46" t="s">
        <v>383</v>
      </c>
      <c r="C4" s="1" t="s">
        <v>298</v>
      </c>
      <c r="D4" s="177" t="s">
        <v>384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31" ht="23.25" customHeight="1" x14ac:dyDescent="0.15">
      <c r="A5" s="46" t="s">
        <v>385</v>
      </c>
      <c r="B5" s="46" t="s">
        <v>299</v>
      </c>
      <c r="C5" s="1" t="s">
        <v>173</v>
      </c>
      <c r="D5" s="12" t="s">
        <v>174</v>
      </c>
      <c r="E5" s="12" t="s">
        <v>175</v>
      </c>
      <c r="F5" s="19" t="s">
        <v>159</v>
      </c>
      <c r="G5" s="15">
        <v>1</v>
      </c>
      <c r="H5" s="15">
        <f>합산자재!H13</f>
        <v>0</v>
      </c>
      <c r="I5" s="39" t="str">
        <f t="shared" ref="I5:I10" si="0">IF(G5*H5&lt;&gt;0, TRUNC(G5*H5,1),"")</f>
        <v/>
      </c>
      <c r="J5" s="15">
        <v>1</v>
      </c>
      <c r="K5" s="15">
        <f>합산자재!I13</f>
        <v>0</v>
      </c>
      <c r="L5" s="39" t="str">
        <f t="shared" ref="L5:L11" si="1">IF(G5*K5&lt;&gt;0, TRUNC(G5*K5,1),"")</f>
        <v/>
      </c>
      <c r="M5" s="15">
        <f>합산자재!J13</f>
        <v>0</v>
      </c>
      <c r="N5" s="39" t="str">
        <f t="shared" ref="N5:N11" si="2">IF(G5*M5&lt;&gt;0, TRUNC(G5*M5,1),"")</f>
        <v/>
      </c>
      <c r="O5" s="15"/>
      <c r="P5" s="15" t="str">
        <f t="shared" ref="P5:P13" si="3">IF(SUM(I5,L5,N5)&lt;&gt;0,TRUNC(SUM(I5,L5,N5),1),"")</f>
        <v/>
      </c>
      <c r="Q5" s="12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31" ht="23.25" customHeight="1" x14ac:dyDescent="0.15">
      <c r="A6" s="46" t="s">
        <v>386</v>
      </c>
      <c r="B6" s="46" t="s">
        <v>299</v>
      </c>
      <c r="C6" s="1" t="s">
        <v>183</v>
      </c>
      <c r="D6" s="12" t="s">
        <v>184</v>
      </c>
      <c r="E6" s="12" t="s">
        <v>185</v>
      </c>
      <c r="F6" s="19" t="s">
        <v>159</v>
      </c>
      <c r="G6" s="15">
        <v>1</v>
      </c>
      <c r="H6" s="15">
        <f>합산자재!H17</f>
        <v>0</v>
      </c>
      <c r="I6" s="15" t="str">
        <f t="shared" si="0"/>
        <v/>
      </c>
      <c r="J6" s="15">
        <v>1</v>
      </c>
      <c r="K6" s="15">
        <f>합산자재!I17</f>
        <v>0</v>
      </c>
      <c r="L6" s="15" t="str">
        <f t="shared" si="1"/>
        <v/>
      </c>
      <c r="M6" s="15">
        <f>합산자재!J17</f>
        <v>0</v>
      </c>
      <c r="N6" s="15" t="str">
        <f t="shared" si="2"/>
        <v/>
      </c>
      <c r="O6" s="15"/>
      <c r="P6" s="15" t="str">
        <f t="shared" si="3"/>
        <v/>
      </c>
      <c r="Q6" s="12"/>
      <c r="R6" s="45"/>
      <c r="S6" s="45"/>
      <c r="T6" s="45"/>
      <c r="U6" s="45"/>
      <c r="V6" s="45"/>
      <c r="W6" s="45"/>
      <c r="X6" s="45"/>
      <c r="Y6" s="45"/>
      <c r="Z6" s="45" t="s">
        <v>387</v>
      </c>
      <c r="AA6" s="45"/>
      <c r="AB6" s="45"/>
      <c r="AC6" s="45"/>
    </row>
    <row r="7" spans="1:31" ht="23.25" customHeight="1" x14ac:dyDescent="0.15">
      <c r="A7" s="46" t="s">
        <v>388</v>
      </c>
      <c r="B7" s="46" t="s">
        <v>299</v>
      </c>
      <c r="C7" s="1" t="s">
        <v>180</v>
      </c>
      <c r="D7" s="12" t="s">
        <v>181</v>
      </c>
      <c r="E7" s="12" t="s">
        <v>182</v>
      </c>
      <c r="F7" s="19" t="s">
        <v>159</v>
      </c>
      <c r="G7" s="15">
        <v>1</v>
      </c>
      <c r="H7" s="15">
        <f>합산자재!H16</f>
        <v>0</v>
      </c>
      <c r="I7" s="15" t="str">
        <f t="shared" si="0"/>
        <v/>
      </c>
      <c r="J7" s="15">
        <v>1</v>
      </c>
      <c r="K7" s="15">
        <f>합산자재!I16</f>
        <v>0</v>
      </c>
      <c r="L7" s="15" t="str">
        <f t="shared" si="1"/>
        <v/>
      </c>
      <c r="M7" s="15">
        <f>합산자재!J16</f>
        <v>0</v>
      </c>
      <c r="N7" s="15" t="str">
        <f t="shared" si="2"/>
        <v/>
      </c>
      <c r="O7" s="15"/>
      <c r="P7" s="15" t="str">
        <f t="shared" si="3"/>
        <v/>
      </c>
      <c r="Q7" s="12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31" ht="23.25" customHeight="1" x14ac:dyDescent="0.15">
      <c r="A8" s="46" t="s">
        <v>389</v>
      </c>
      <c r="B8" s="46" t="s">
        <v>299</v>
      </c>
      <c r="C8" s="1" t="s">
        <v>217</v>
      </c>
      <c r="D8" s="12" t="s">
        <v>218</v>
      </c>
      <c r="E8" s="12" t="s">
        <v>219</v>
      </c>
      <c r="F8" s="19" t="s">
        <v>169</v>
      </c>
      <c r="G8" s="15">
        <v>2</v>
      </c>
      <c r="H8" s="15">
        <f>합산자재!H29</f>
        <v>0</v>
      </c>
      <c r="I8" s="15" t="str">
        <f t="shared" si="0"/>
        <v/>
      </c>
      <c r="J8" s="15">
        <v>2</v>
      </c>
      <c r="K8" s="15">
        <f>합산자재!I29</f>
        <v>0</v>
      </c>
      <c r="L8" s="15" t="str">
        <f t="shared" si="1"/>
        <v/>
      </c>
      <c r="M8" s="15">
        <f>합산자재!J29</f>
        <v>0</v>
      </c>
      <c r="N8" s="15" t="str">
        <f t="shared" si="2"/>
        <v/>
      </c>
      <c r="O8" s="15"/>
      <c r="P8" s="15" t="str">
        <f t="shared" si="3"/>
        <v/>
      </c>
      <c r="Q8" s="12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31" ht="23.25" customHeight="1" x14ac:dyDescent="0.15">
      <c r="A9" s="46" t="s">
        <v>390</v>
      </c>
      <c r="B9" s="46" t="s">
        <v>299</v>
      </c>
      <c r="C9" s="1" t="s">
        <v>220</v>
      </c>
      <c r="D9" s="12" t="s">
        <v>221</v>
      </c>
      <c r="E9" s="12" t="s">
        <v>222</v>
      </c>
      <c r="F9" s="19" t="s">
        <v>159</v>
      </c>
      <c r="G9" s="15">
        <v>2</v>
      </c>
      <c r="H9" s="15">
        <f>합산자재!H30</f>
        <v>0</v>
      </c>
      <c r="I9" s="15" t="str">
        <f t="shared" si="0"/>
        <v/>
      </c>
      <c r="J9" s="15">
        <v>2</v>
      </c>
      <c r="K9" s="15">
        <f>합산자재!I30</f>
        <v>0</v>
      </c>
      <c r="L9" s="15" t="str">
        <f t="shared" si="1"/>
        <v/>
      </c>
      <c r="M9" s="15">
        <f>합산자재!J30</f>
        <v>0</v>
      </c>
      <c r="N9" s="15" t="str">
        <f t="shared" si="2"/>
        <v/>
      </c>
      <c r="O9" s="15"/>
      <c r="P9" s="15" t="str">
        <f t="shared" si="3"/>
        <v/>
      </c>
      <c r="Q9" s="12"/>
      <c r="R9" s="45"/>
      <c r="S9" s="45"/>
      <c r="T9" s="45"/>
      <c r="U9" s="45"/>
      <c r="V9" s="45"/>
      <c r="W9" s="45"/>
      <c r="X9" s="45"/>
      <c r="Y9" s="45"/>
      <c r="Z9" s="45" t="s">
        <v>387</v>
      </c>
      <c r="AA9" s="45"/>
      <c r="AB9" s="45"/>
      <c r="AC9" s="45"/>
    </row>
    <row r="10" spans="1:31" ht="23.25" customHeight="1" x14ac:dyDescent="0.15">
      <c r="A10" s="46" t="s">
        <v>254</v>
      </c>
      <c r="B10" s="46" t="s">
        <v>299</v>
      </c>
      <c r="C10" s="1" t="s">
        <v>234</v>
      </c>
      <c r="D10" s="12" t="s">
        <v>235</v>
      </c>
      <c r="E10" s="12" t="s">
        <v>236</v>
      </c>
      <c r="F10" s="19" t="s">
        <v>237</v>
      </c>
      <c r="G10" s="15">
        <f>'일위노임(전기)'!G6</f>
        <v>4.3200000000000002E-2</v>
      </c>
      <c r="H10" s="15">
        <f>합산자재!H38</f>
        <v>0</v>
      </c>
      <c r="I10" s="15" t="str">
        <f t="shared" si="0"/>
        <v/>
      </c>
      <c r="J10" s="15">
        <v>5.3999999999999999E-2</v>
      </c>
      <c r="K10" s="15">
        <f>합산자재!I38</f>
        <v>0</v>
      </c>
      <c r="L10" s="15" t="str">
        <f t="shared" si="1"/>
        <v/>
      </c>
      <c r="M10" s="15">
        <f>합산자재!J38</f>
        <v>0</v>
      </c>
      <c r="N10" s="15" t="str">
        <f t="shared" si="2"/>
        <v/>
      </c>
      <c r="O10" s="15"/>
      <c r="P10" s="15" t="str">
        <f t="shared" si="3"/>
        <v/>
      </c>
      <c r="Q10" s="12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E10" s="2" t="str">
        <f>L10</f>
        <v/>
      </c>
    </row>
    <row r="11" spans="1:31" ht="23.25" customHeight="1" x14ac:dyDescent="0.15">
      <c r="A11" s="46" t="s">
        <v>391</v>
      </c>
      <c r="B11" s="46" t="s">
        <v>299</v>
      </c>
      <c r="C11" s="1" t="s">
        <v>392</v>
      </c>
      <c r="D11" s="12" t="s">
        <v>393</v>
      </c>
      <c r="E11" s="12" t="s">
        <v>394</v>
      </c>
      <c r="F11" s="19" t="s">
        <v>225</v>
      </c>
      <c r="G11" s="15">
        <v>1</v>
      </c>
      <c r="H11" s="15">
        <f>IF(TRUNC((AD12+AC12)/$AE$3,1)*$AE$3-AD12 &lt;0, AC12, TRUNC((AD12+AC12)/$AE$3,1)*$AE$3-AD12)</f>
        <v>0</v>
      </c>
      <c r="I11" s="15">
        <f>H11</f>
        <v>0</v>
      </c>
      <c r="J11" s="15">
        <v>1</v>
      </c>
      <c r="K11" s="15"/>
      <c r="L11" s="15" t="str">
        <f t="shared" si="1"/>
        <v/>
      </c>
      <c r="M11" s="15"/>
      <c r="N11" s="15" t="str">
        <f t="shared" si="2"/>
        <v/>
      </c>
      <c r="O11" s="15"/>
      <c r="P11" s="15" t="str">
        <f t="shared" si="3"/>
        <v/>
      </c>
      <c r="Q11" s="12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31" ht="23.25" customHeight="1" x14ac:dyDescent="0.15">
      <c r="A12" s="46"/>
      <c r="B12" s="46" t="s">
        <v>395</v>
      </c>
      <c r="D12" s="12" t="s">
        <v>396</v>
      </c>
      <c r="E12" s="12"/>
      <c r="F12" s="19"/>
      <c r="G12" s="15"/>
      <c r="H12" s="15"/>
      <c r="I12" s="15">
        <f>TRUNC(SUM(I4:I11))</f>
        <v>0</v>
      </c>
      <c r="J12" s="15"/>
      <c r="K12" s="15"/>
      <c r="L12" s="15">
        <f>TRUNC(SUM(L4:L11))</f>
        <v>0</v>
      </c>
      <c r="M12" s="15"/>
      <c r="N12" s="15">
        <f>TRUNC(SUM(N4:N11))</f>
        <v>0</v>
      </c>
      <c r="O12" s="15"/>
      <c r="P12" s="15" t="str">
        <f t="shared" si="3"/>
        <v/>
      </c>
      <c r="Q12" s="12"/>
      <c r="R12" s="45"/>
      <c r="S12" s="45"/>
      <c r="T12" s="45"/>
      <c r="U12" s="45"/>
      <c r="V12" s="45"/>
      <c r="W12" s="45"/>
      <c r="X12" s="45"/>
      <c r="Y12" s="45"/>
      <c r="Z12" s="45" t="s">
        <v>387</v>
      </c>
      <c r="AA12" s="45"/>
      <c r="AB12" s="45"/>
      <c r="AC12" s="45">
        <f>TRUNC(AE12*옵션!$B$36/100,1)</f>
        <v>0</v>
      </c>
      <c r="AD12" s="2">
        <f>TRUNC(SUM(L4:L10))</f>
        <v>0</v>
      </c>
      <c r="AE12" s="2">
        <f>TRUNC(SUM(AE4:AE11))</f>
        <v>0</v>
      </c>
    </row>
    <row r="13" spans="1:31" ht="23.25" customHeight="1" x14ac:dyDescent="0.15">
      <c r="A13" s="46"/>
      <c r="B13" s="46"/>
      <c r="D13" s="12"/>
      <c r="E13" s="12"/>
      <c r="F13" s="19"/>
      <c r="G13" s="15"/>
      <c r="H13" s="15"/>
      <c r="I13" s="15" t="str">
        <f>IF(G13*H13&lt;&gt;0, TRUNC(G13*H13,1),"")</f>
        <v/>
      </c>
      <c r="J13" s="15"/>
      <c r="K13" s="15"/>
      <c r="L13" s="15" t="str">
        <f>IF(G13*K13&lt;&gt;0, TRUNC(G13*K13,1),"")</f>
        <v/>
      </c>
      <c r="M13" s="15"/>
      <c r="N13" s="15" t="str">
        <f>IF(G13*M13&lt;&gt;0, TRUNC(G13*M13,1),"")</f>
        <v/>
      </c>
      <c r="O13" s="15"/>
      <c r="P13" s="15" t="str">
        <f t="shared" si="3"/>
        <v/>
      </c>
      <c r="Q13" s="12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31" ht="23.25" customHeight="1" x14ac:dyDescent="0.15">
      <c r="A14" s="46" t="s">
        <v>303</v>
      </c>
      <c r="B14" s="46" t="s">
        <v>383</v>
      </c>
      <c r="C14" s="1" t="s">
        <v>304</v>
      </c>
      <c r="D14" s="177" t="s">
        <v>397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9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31" ht="23.25" customHeight="1" x14ac:dyDescent="0.15">
      <c r="A15" s="46" t="s">
        <v>398</v>
      </c>
      <c r="B15" s="46" t="s">
        <v>305</v>
      </c>
      <c r="C15" s="1" t="s">
        <v>176</v>
      </c>
      <c r="D15" s="12" t="s">
        <v>174</v>
      </c>
      <c r="E15" s="12" t="s">
        <v>177</v>
      </c>
      <c r="F15" s="19" t="s">
        <v>159</v>
      </c>
      <c r="G15" s="15">
        <v>1</v>
      </c>
      <c r="H15" s="15">
        <f>합산자재!H14</f>
        <v>0</v>
      </c>
      <c r="I15" s="15" t="str">
        <f t="shared" ref="I15:I20" si="4">IF(G15*H15&lt;&gt;0, TRUNC(G15*H15,1),"")</f>
        <v/>
      </c>
      <c r="J15" s="15">
        <v>1</v>
      </c>
      <c r="K15" s="15">
        <f>합산자재!I14</f>
        <v>0</v>
      </c>
      <c r="L15" s="15" t="str">
        <f t="shared" ref="L15:L21" si="5">IF(G15*K15&lt;&gt;0, TRUNC(G15*K15,1),"")</f>
        <v/>
      </c>
      <c r="M15" s="15">
        <f>합산자재!J14</f>
        <v>0</v>
      </c>
      <c r="N15" s="15" t="str">
        <f t="shared" ref="N15:N21" si="6">IF(G15*M15&lt;&gt;0, TRUNC(G15*M15,1),"")</f>
        <v/>
      </c>
      <c r="O15" s="15"/>
      <c r="P15" s="15" t="str">
        <f t="shared" ref="P15:P23" si="7">IF(SUM(I15,L15,N15)&lt;&gt;0,TRUNC(SUM(I15,L15,N15),1),"")</f>
        <v/>
      </c>
      <c r="Q15" s="12"/>
      <c r="R15" s="45"/>
      <c r="S15" s="45"/>
      <c r="T15" s="45"/>
      <c r="U15" s="45"/>
      <c r="V15" s="45"/>
      <c r="W15" s="45"/>
      <c r="X15" s="45"/>
      <c r="Y15" s="45"/>
      <c r="Z15" s="45" t="s">
        <v>387</v>
      </c>
      <c r="AA15" s="45"/>
      <c r="AB15" s="45"/>
      <c r="AC15" s="45"/>
    </row>
    <row r="16" spans="1:31" ht="23.25" customHeight="1" x14ac:dyDescent="0.15">
      <c r="A16" s="46" t="s">
        <v>386</v>
      </c>
      <c r="B16" s="46" t="s">
        <v>305</v>
      </c>
      <c r="C16" s="1" t="s">
        <v>183</v>
      </c>
      <c r="D16" s="12" t="s">
        <v>184</v>
      </c>
      <c r="E16" s="12" t="s">
        <v>185</v>
      </c>
      <c r="F16" s="19" t="s">
        <v>159</v>
      </c>
      <c r="G16" s="15">
        <v>1</v>
      </c>
      <c r="H16" s="15">
        <f>합산자재!H17</f>
        <v>0</v>
      </c>
      <c r="I16" s="15" t="str">
        <f t="shared" si="4"/>
        <v/>
      </c>
      <c r="J16" s="15">
        <v>1</v>
      </c>
      <c r="K16" s="15">
        <f>합산자재!I17</f>
        <v>0</v>
      </c>
      <c r="L16" s="15" t="str">
        <f t="shared" si="5"/>
        <v/>
      </c>
      <c r="M16" s="15">
        <f>합산자재!J17</f>
        <v>0</v>
      </c>
      <c r="N16" s="15" t="str">
        <f t="shared" si="6"/>
        <v/>
      </c>
      <c r="O16" s="15"/>
      <c r="P16" s="15" t="str">
        <f t="shared" si="7"/>
        <v/>
      </c>
      <c r="Q16" s="12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1" ht="23.25" customHeight="1" x14ac:dyDescent="0.15">
      <c r="A17" s="46" t="s">
        <v>388</v>
      </c>
      <c r="B17" s="46" t="s">
        <v>305</v>
      </c>
      <c r="C17" s="1" t="s">
        <v>180</v>
      </c>
      <c r="D17" s="12" t="s">
        <v>181</v>
      </c>
      <c r="E17" s="12" t="s">
        <v>182</v>
      </c>
      <c r="F17" s="19" t="s">
        <v>159</v>
      </c>
      <c r="G17" s="15">
        <v>1</v>
      </c>
      <c r="H17" s="15">
        <f>합산자재!H16</f>
        <v>0</v>
      </c>
      <c r="I17" s="15" t="str">
        <f t="shared" si="4"/>
        <v/>
      </c>
      <c r="J17" s="15">
        <v>1</v>
      </c>
      <c r="K17" s="15">
        <f>합산자재!I16</f>
        <v>0</v>
      </c>
      <c r="L17" s="15" t="str">
        <f t="shared" si="5"/>
        <v/>
      </c>
      <c r="M17" s="15">
        <f>합산자재!J16</f>
        <v>0</v>
      </c>
      <c r="N17" s="15" t="str">
        <f t="shared" si="6"/>
        <v/>
      </c>
      <c r="O17" s="15"/>
      <c r="P17" s="15" t="str">
        <f t="shared" si="7"/>
        <v/>
      </c>
      <c r="Q17" s="12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31" ht="23.25" customHeight="1" x14ac:dyDescent="0.15">
      <c r="A18" s="46" t="s">
        <v>389</v>
      </c>
      <c r="B18" s="46" t="s">
        <v>305</v>
      </c>
      <c r="C18" s="1" t="s">
        <v>217</v>
      </c>
      <c r="D18" s="12" t="s">
        <v>218</v>
      </c>
      <c r="E18" s="12" t="s">
        <v>219</v>
      </c>
      <c r="F18" s="19" t="s">
        <v>169</v>
      </c>
      <c r="G18" s="15">
        <v>2</v>
      </c>
      <c r="H18" s="15">
        <f>합산자재!H29</f>
        <v>0</v>
      </c>
      <c r="I18" s="15" t="str">
        <f t="shared" si="4"/>
        <v/>
      </c>
      <c r="J18" s="15">
        <v>2</v>
      </c>
      <c r="K18" s="15">
        <f>합산자재!I29</f>
        <v>0</v>
      </c>
      <c r="L18" s="15" t="str">
        <f t="shared" si="5"/>
        <v/>
      </c>
      <c r="M18" s="15">
        <f>합산자재!J29</f>
        <v>0</v>
      </c>
      <c r="N18" s="15" t="str">
        <f t="shared" si="6"/>
        <v/>
      </c>
      <c r="O18" s="15"/>
      <c r="P18" s="15" t="str">
        <f t="shared" si="7"/>
        <v/>
      </c>
      <c r="Q18" s="12"/>
      <c r="R18" s="45"/>
      <c r="S18" s="45"/>
      <c r="T18" s="45"/>
      <c r="U18" s="45"/>
      <c r="V18" s="45"/>
      <c r="W18" s="45"/>
      <c r="X18" s="45"/>
      <c r="Y18" s="45"/>
      <c r="Z18" s="45" t="s">
        <v>387</v>
      </c>
      <c r="AA18" s="45"/>
      <c r="AB18" s="45"/>
      <c r="AC18" s="45"/>
    </row>
    <row r="19" spans="1:31" ht="23.25" customHeight="1" x14ac:dyDescent="0.15">
      <c r="A19" s="46" t="s">
        <v>390</v>
      </c>
      <c r="B19" s="46" t="s">
        <v>305</v>
      </c>
      <c r="C19" s="1" t="s">
        <v>220</v>
      </c>
      <c r="D19" s="12" t="s">
        <v>221</v>
      </c>
      <c r="E19" s="12" t="s">
        <v>222</v>
      </c>
      <c r="F19" s="19" t="s">
        <v>159</v>
      </c>
      <c r="G19" s="15">
        <v>2</v>
      </c>
      <c r="H19" s="15">
        <f>합산자재!H30</f>
        <v>0</v>
      </c>
      <c r="I19" s="15" t="str">
        <f t="shared" si="4"/>
        <v/>
      </c>
      <c r="J19" s="15">
        <v>2</v>
      </c>
      <c r="K19" s="15">
        <f>합산자재!I30</f>
        <v>0</v>
      </c>
      <c r="L19" s="15" t="str">
        <f t="shared" si="5"/>
        <v/>
      </c>
      <c r="M19" s="15">
        <f>합산자재!J30</f>
        <v>0</v>
      </c>
      <c r="N19" s="15" t="str">
        <f t="shared" si="6"/>
        <v/>
      </c>
      <c r="O19" s="15"/>
      <c r="P19" s="15" t="str">
        <f t="shared" si="7"/>
        <v/>
      </c>
      <c r="Q19" s="12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31" ht="23.25" customHeight="1" x14ac:dyDescent="0.15">
      <c r="A20" s="46" t="s">
        <v>254</v>
      </c>
      <c r="B20" s="46" t="s">
        <v>305</v>
      </c>
      <c r="C20" s="1" t="s">
        <v>234</v>
      </c>
      <c r="D20" s="12" t="s">
        <v>235</v>
      </c>
      <c r="E20" s="12" t="s">
        <v>236</v>
      </c>
      <c r="F20" s="19" t="s">
        <v>237</v>
      </c>
      <c r="G20" s="15">
        <f>'일위노임(전기)'!G9</f>
        <v>4.3200000000000002E-2</v>
      </c>
      <c r="H20" s="15">
        <f>합산자재!H38</f>
        <v>0</v>
      </c>
      <c r="I20" s="15" t="str">
        <f t="shared" si="4"/>
        <v/>
      </c>
      <c r="J20" s="15">
        <v>5.3999999999999999E-2</v>
      </c>
      <c r="K20" s="15">
        <f>합산자재!I38</f>
        <v>0</v>
      </c>
      <c r="L20" s="15" t="str">
        <f t="shared" si="5"/>
        <v/>
      </c>
      <c r="M20" s="15">
        <f>합산자재!J38</f>
        <v>0</v>
      </c>
      <c r="N20" s="15" t="str">
        <f t="shared" si="6"/>
        <v/>
      </c>
      <c r="O20" s="15"/>
      <c r="P20" s="15" t="str">
        <f t="shared" si="7"/>
        <v/>
      </c>
      <c r="Q20" s="12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E20" s="2" t="str">
        <f>L20</f>
        <v/>
      </c>
    </row>
    <row r="21" spans="1:31" ht="23.25" customHeight="1" x14ac:dyDescent="0.15">
      <c r="A21" s="46" t="s">
        <v>391</v>
      </c>
      <c r="B21" s="46" t="s">
        <v>305</v>
      </c>
      <c r="C21" s="1" t="s">
        <v>392</v>
      </c>
      <c r="D21" s="12" t="s">
        <v>393</v>
      </c>
      <c r="E21" s="12" t="s">
        <v>394</v>
      </c>
      <c r="F21" s="19" t="s">
        <v>225</v>
      </c>
      <c r="G21" s="15">
        <v>1</v>
      </c>
      <c r="H21" s="15">
        <f>IF(TRUNC((AD22+AC22)/$AE$3,1)*$AE$3-AD22 &lt;0, AC22, TRUNC((AD22+AC22)/$AE$3,1)*$AE$3-AD22)</f>
        <v>0</v>
      </c>
      <c r="I21" s="15">
        <f>H21</f>
        <v>0</v>
      </c>
      <c r="J21" s="15">
        <v>1</v>
      </c>
      <c r="K21" s="15"/>
      <c r="L21" s="15" t="str">
        <f t="shared" si="5"/>
        <v/>
      </c>
      <c r="M21" s="15"/>
      <c r="N21" s="15" t="str">
        <f t="shared" si="6"/>
        <v/>
      </c>
      <c r="O21" s="15"/>
      <c r="P21" s="15" t="str">
        <f t="shared" si="7"/>
        <v/>
      </c>
      <c r="Q21" s="12"/>
      <c r="R21" s="45"/>
      <c r="S21" s="45"/>
      <c r="T21" s="45"/>
      <c r="U21" s="45"/>
      <c r="V21" s="45"/>
      <c r="W21" s="45"/>
      <c r="X21" s="45"/>
      <c r="Y21" s="45"/>
      <c r="Z21" s="45" t="s">
        <v>387</v>
      </c>
      <c r="AA21" s="45"/>
      <c r="AB21" s="45"/>
      <c r="AC21" s="45"/>
    </row>
    <row r="22" spans="1:31" ht="23.25" customHeight="1" x14ac:dyDescent="0.15">
      <c r="A22" s="46"/>
      <c r="B22" s="46" t="s">
        <v>395</v>
      </c>
      <c r="D22" s="12" t="s">
        <v>396</v>
      </c>
      <c r="E22" s="12"/>
      <c r="F22" s="19"/>
      <c r="G22" s="15"/>
      <c r="H22" s="15"/>
      <c r="I22" s="15">
        <f>TRUNC(SUM(I14:I21))</f>
        <v>0</v>
      </c>
      <c r="J22" s="15"/>
      <c r="K22" s="15"/>
      <c r="L22" s="15">
        <f>TRUNC(SUM(L14:L21))</f>
        <v>0</v>
      </c>
      <c r="M22" s="15"/>
      <c r="N22" s="15">
        <f>TRUNC(SUM(N14:N21))</f>
        <v>0</v>
      </c>
      <c r="O22" s="15"/>
      <c r="P22" s="15" t="str">
        <f t="shared" si="7"/>
        <v/>
      </c>
      <c r="Q22" s="12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>
        <f>TRUNC(AE22*옵션!$B$36/100,1)</f>
        <v>0</v>
      </c>
      <c r="AD22" s="2">
        <f>TRUNC(SUM(L14:L20))</f>
        <v>0</v>
      </c>
      <c r="AE22" s="2">
        <f>TRUNC(SUM(AE14:AE21))</f>
        <v>0</v>
      </c>
    </row>
    <row r="23" spans="1:31" ht="23.25" customHeight="1" x14ac:dyDescent="0.15">
      <c r="A23" s="46"/>
      <c r="B23" s="46"/>
      <c r="D23" s="12"/>
      <c r="E23" s="12"/>
      <c r="F23" s="19"/>
      <c r="G23" s="15"/>
      <c r="H23" s="15"/>
      <c r="I23" s="15" t="str">
        <f>IF(G23*H23&lt;&gt;0, TRUNC(G23*H23,1),"")</f>
        <v/>
      </c>
      <c r="J23" s="15"/>
      <c r="K23" s="15"/>
      <c r="L23" s="15" t="str">
        <f>IF(G23*K23&lt;&gt;0, TRUNC(G23*K23,1),"")</f>
        <v/>
      </c>
      <c r="M23" s="15"/>
      <c r="N23" s="15" t="str">
        <f>IF(G23*M23&lt;&gt;0, TRUNC(G23*M23,1),"")</f>
        <v/>
      </c>
      <c r="O23" s="15"/>
      <c r="P23" s="15" t="str">
        <f t="shared" si="7"/>
        <v/>
      </c>
      <c r="Q23" s="12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31" ht="23.25" customHeight="1" x14ac:dyDescent="0.15">
      <c r="A24" s="46" t="s">
        <v>307</v>
      </c>
      <c r="B24" s="46" t="s">
        <v>383</v>
      </c>
      <c r="C24" s="1" t="s">
        <v>308</v>
      </c>
      <c r="D24" s="177" t="s">
        <v>399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9"/>
      <c r="R24" s="45"/>
      <c r="S24" s="45"/>
      <c r="T24" s="45"/>
      <c r="U24" s="45"/>
      <c r="V24" s="45"/>
      <c r="W24" s="45"/>
      <c r="X24" s="45"/>
      <c r="Y24" s="45"/>
      <c r="Z24" s="45" t="s">
        <v>387</v>
      </c>
      <c r="AA24" s="45"/>
      <c r="AB24" s="45"/>
      <c r="AC24" s="45"/>
    </row>
    <row r="25" spans="1:31" ht="23.25" customHeight="1" x14ac:dyDescent="0.15">
      <c r="A25" s="46" t="s">
        <v>400</v>
      </c>
      <c r="B25" s="46" t="s">
        <v>309</v>
      </c>
      <c r="C25" s="1" t="s">
        <v>178</v>
      </c>
      <c r="D25" s="12" t="s">
        <v>174</v>
      </c>
      <c r="E25" s="12" t="s">
        <v>179</v>
      </c>
      <c r="F25" s="19" t="s">
        <v>159</v>
      </c>
      <c r="G25" s="15">
        <v>1</v>
      </c>
      <c r="H25" s="15">
        <f>합산자재!H15</f>
        <v>0</v>
      </c>
      <c r="I25" s="15" t="str">
        <f t="shared" ref="I25:I30" si="8">IF(G25*H25&lt;&gt;0, TRUNC(G25*H25,1),"")</f>
        <v/>
      </c>
      <c r="J25" s="15">
        <v>1</v>
      </c>
      <c r="K25" s="15">
        <f>합산자재!I15</f>
        <v>0</v>
      </c>
      <c r="L25" s="15" t="str">
        <f t="shared" ref="L25:L31" si="9">IF(G25*K25&lt;&gt;0, TRUNC(G25*K25,1),"")</f>
        <v/>
      </c>
      <c r="M25" s="15">
        <f>합산자재!J15</f>
        <v>0</v>
      </c>
      <c r="N25" s="15" t="str">
        <f t="shared" ref="N25:N31" si="10">IF(G25*M25&lt;&gt;0, TRUNC(G25*M25,1),"")</f>
        <v/>
      </c>
      <c r="O25" s="15"/>
      <c r="P25" s="15" t="str">
        <f t="shared" ref="P25:P33" si="11">IF(SUM(I25,L25,N25)&lt;&gt;0,TRUNC(SUM(I25,L25,N25),1),"")</f>
        <v/>
      </c>
      <c r="Q25" s="12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31" ht="23.25" customHeight="1" x14ac:dyDescent="0.15">
      <c r="A26" s="46" t="s">
        <v>386</v>
      </c>
      <c r="B26" s="46" t="s">
        <v>309</v>
      </c>
      <c r="C26" s="1" t="s">
        <v>183</v>
      </c>
      <c r="D26" s="12" t="s">
        <v>184</v>
      </c>
      <c r="E26" s="12" t="s">
        <v>185</v>
      </c>
      <c r="F26" s="19" t="s">
        <v>159</v>
      </c>
      <c r="G26" s="15">
        <v>1</v>
      </c>
      <c r="H26" s="15">
        <f>합산자재!H17</f>
        <v>0</v>
      </c>
      <c r="I26" s="15" t="str">
        <f t="shared" si="8"/>
        <v/>
      </c>
      <c r="J26" s="15">
        <v>1</v>
      </c>
      <c r="K26" s="15">
        <f>합산자재!I17</f>
        <v>0</v>
      </c>
      <c r="L26" s="15" t="str">
        <f t="shared" si="9"/>
        <v/>
      </c>
      <c r="M26" s="15">
        <f>합산자재!J17</f>
        <v>0</v>
      </c>
      <c r="N26" s="15" t="str">
        <f t="shared" si="10"/>
        <v/>
      </c>
      <c r="O26" s="15"/>
      <c r="P26" s="15" t="str">
        <f t="shared" si="11"/>
        <v/>
      </c>
      <c r="Q26" s="12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31" ht="23.25" customHeight="1" x14ac:dyDescent="0.15">
      <c r="A27" s="46" t="s">
        <v>388</v>
      </c>
      <c r="B27" s="46" t="s">
        <v>309</v>
      </c>
      <c r="C27" s="1" t="s">
        <v>180</v>
      </c>
      <c r="D27" s="12" t="s">
        <v>181</v>
      </c>
      <c r="E27" s="12" t="s">
        <v>182</v>
      </c>
      <c r="F27" s="19" t="s">
        <v>159</v>
      </c>
      <c r="G27" s="15">
        <v>1</v>
      </c>
      <c r="H27" s="15">
        <f>합산자재!H16</f>
        <v>0</v>
      </c>
      <c r="I27" s="15" t="str">
        <f t="shared" si="8"/>
        <v/>
      </c>
      <c r="J27" s="15">
        <v>1</v>
      </c>
      <c r="K27" s="15">
        <f>합산자재!I16</f>
        <v>0</v>
      </c>
      <c r="L27" s="15" t="str">
        <f t="shared" si="9"/>
        <v/>
      </c>
      <c r="M27" s="15">
        <f>합산자재!J16</f>
        <v>0</v>
      </c>
      <c r="N27" s="15" t="str">
        <f t="shared" si="10"/>
        <v/>
      </c>
      <c r="O27" s="15"/>
      <c r="P27" s="15" t="str">
        <f t="shared" si="11"/>
        <v/>
      </c>
      <c r="Q27" s="12"/>
      <c r="R27" s="45"/>
      <c r="S27" s="45"/>
      <c r="T27" s="45"/>
      <c r="U27" s="45"/>
      <c r="V27" s="45"/>
      <c r="W27" s="45"/>
      <c r="X27" s="45"/>
      <c r="Y27" s="45"/>
      <c r="Z27" s="45" t="s">
        <v>387</v>
      </c>
      <c r="AA27" s="45"/>
      <c r="AB27" s="45"/>
      <c r="AC27" s="45"/>
    </row>
    <row r="28" spans="1:31" ht="23.25" customHeight="1" x14ac:dyDescent="0.15">
      <c r="A28" s="46" t="s">
        <v>389</v>
      </c>
      <c r="B28" s="46" t="s">
        <v>309</v>
      </c>
      <c r="C28" s="1" t="s">
        <v>217</v>
      </c>
      <c r="D28" s="12" t="s">
        <v>218</v>
      </c>
      <c r="E28" s="12" t="s">
        <v>219</v>
      </c>
      <c r="F28" s="19" t="s">
        <v>169</v>
      </c>
      <c r="G28" s="15">
        <v>2</v>
      </c>
      <c r="H28" s="15">
        <f>합산자재!H29</f>
        <v>0</v>
      </c>
      <c r="I28" s="15" t="str">
        <f t="shared" si="8"/>
        <v/>
      </c>
      <c r="J28" s="15">
        <v>2</v>
      </c>
      <c r="K28" s="15">
        <f>합산자재!I29</f>
        <v>0</v>
      </c>
      <c r="L28" s="15" t="str">
        <f t="shared" si="9"/>
        <v/>
      </c>
      <c r="M28" s="15">
        <f>합산자재!J29</f>
        <v>0</v>
      </c>
      <c r="N28" s="15" t="str">
        <f t="shared" si="10"/>
        <v/>
      </c>
      <c r="O28" s="15"/>
      <c r="P28" s="15" t="str">
        <f t="shared" si="11"/>
        <v/>
      </c>
      <c r="Q28" s="12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31" ht="23.25" customHeight="1" x14ac:dyDescent="0.15">
      <c r="A29" s="46" t="s">
        <v>390</v>
      </c>
      <c r="B29" s="46" t="s">
        <v>309</v>
      </c>
      <c r="C29" s="1" t="s">
        <v>220</v>
      </c>
      <c r="D29" s="12" t="s">
        <v>221</v>
      </c>
      <c r="E29" s="12" t="s">
        <v>222</v>
      </c>
      <c r="F29" s="19" t="s">
        <v>159</v>
      </c>
      <c r="G29" s="15">
        <v>2</v>
      </c>
      <c r="H29" s="15">
        <f>합산자재!H30</f>
        <v>0</v>
      </c>
      <c r="I29" s="15" t="str">
        <f t="shared" si="8"/>
        <v/>
      </c>
      <c r="J29" s="15">
        <v>2</v>
      </c>
      <c r="K29" s="15">
        <f>합산자재!I30</f>
        <v>0</v>
      </c>
      <c r="L29" s="15" t="str">
        <f t="shared" si="9"/>
        <v/>
      </c>
      <c r="M29" s="15">
        <f>합산자재!J30</f>
        <v>0</v>
      </c>
      <c r="N29" s="15" t="str">
        <f t="shared" si="10"/>
        <v/>
      </c>
      <c r="O29" s="15"/>
      <c r="P29" s="15" t="str">
        <f t="shared" si="11"/>
        <v/>
      </c>
      <c r="Q29" s="12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31" ht="23.25" customHeight="1" x14ac:dyDescent="0.15">
      <c r="A30" s="46" t="s">
        <v>254</v>
      </c>
      <c r="B30" s="46" t="s">
        <v>309</v>
      </c>
      <c r="C30" s="1" t="s">
        <v>234</v>
      </c>
      <c r="D30" s="12" t="s">
        <v>235</v>
      </c>
      <c r="E30" s="12" t="s">
        <v>236</v>
      </c>
      <c r="F30" s="19" t="s">
        <v>237</v>
      </c>
      <c r="G30" s="15">
        <f>'일위노임(전기)'!G12</f>
        <v>4.3200000000000002E-2</v>
      </c>
      <c r="H30" s="15">
        <f>합산자재!H38</f>
        <v>0</v>
      </c>
      <c r="I30" s="15" t="str">
        <f t="shared" si="8"/>
        <v/>
      </c>
      <c r="J30" s="15">
        <v>5.3999999999999999E-2</v>
      </c>
      <c r="K30" s="15">
        <f>합산자재!I38</f>
        <v>0</v>
      </c>
      <c r="L30" s="15" t="str">
        <f t="shared" si="9"/>
        <v/>
      </c>
      <c r="M30" s="15">
        <f>합산자재!J38</f>
        <v>0</v>
      </c>
      <c r="N30" s="15" t="str">
        <f t="shared" si="10"/>
        <v/>
      </c>
      <c r="O30" s="15"/>
      <c r="P30" s="15" t="str">
        <f t="shared" si="11"/>
        <v/>
      </c>
      <c r="Q30" s="12"/>
      <c r="R30" s="45"/>
      <c r="S30" s="45"/>
      <c r="T30" s="45"/>
      <c r="U30" s="45"/>
      <c r="V30" s="45"/>
      <c r="W30" s="45"/>
      <c r="X30" s="45"/>
      <c r="Y30" s="45"/>
      <c r="Z30" s="45" t="s">
        <v>387</v>
      </c>
      <c r="AA30" s="45"/>
      <c r="AB30" s="45"/>
      <c r="AC30" s="45"/>
      <c r="AE30" s="2" t="str">
        <f>L30</f>
        <v/>
      </c>
    </row>
    <row r="31" spans="1:31" ht="23.25" customHeight="1" x14ac:dyDescent="0.15">
      <c r="A31" s="46" t="s">
        <v>391</v>
      </c>
      <c r="B31" s="46" t="s">
        <v>309</v>
      </c>
      <c r="C31" s="1" t="s">
        <v>392</v>
      </c>
      <c r="D31" s="12" t="s">
        <v>393</v>
      </c>
      <c r="E31" s="12" t="s">
        <v>394</v>
      </c>
      <c r="F31" s="19" t="s">
        <v>225</v>
      </c>
      <c r="G31" s="15">
        <v>1</v>
      </c>
      <c r="H31" s="15">
        <f>IF(TRUNC((AD32+AC32)/$AE$3,1)*$AE$3-AD32 &lt;0, AC32, TRUNC((AD32+AC32)/$AE$3,1)*$AE$3-AD32)</f>
        <v>0</v>
      </c>
      <c r="I31" s="15">
        <f>H31</f>
        <v>0</v>
      </c>
      <c r="J31" s="15">
        <v>1</v>
      </c>
      <c r="K31" s="15"/>
      <c r="L31" s="15" t="str">
        <f t="shared" si="9"/>
        <v/>
      </c>
      <c r="M31" s="15"/>
      <c r="N31" s="15" t="str">
        <f t="shared" si="10"/>
        <v/>
      </c>
      <c r="O31" s="15"/>
      <c r="P31" s="15" t="str">
        <f t="shared" si="11"/>
        <v/>
      </c>
      <c r="Q31" s="12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31" ht="23.25" customHeight="1" x14ac:dyDescent="0.15">
      <c r="A32" s="46"/>
      <c r="B32" s="46" t="s">
        <v>395</v>
      </c>
      <c r="D32" s="52" t="s">
        <v>396</v>
      </c>
      <c r="E32" s="52"/>
      <c r="F32" s="55"/>
      <c r="G32" s="34"/>
      <c r="H32" s="34"/>
      <c r="I32" s="34">
        <f>TRUNC(SUM(I24:I31))</f>
        <v>0</v>
      </c>
      <c r="J32" s="34"/>
      <c r="K32" s="34"/>
      <c r="L32" s="34">
        <f>TRUNC(SUM(L24:L31))</f>
        <v>0</v>
      </c>
      <c r="M32" s="34"/>
      <c r="N32" s="34">
        <f>TRUNC(SUM(N24:N31))</f>
        <v>0</v>
      </c>
      <c r="O32" s="34"/>
      <c r="P32" s="34" t="str">
        <f t="shared" si="11"/>
        <v/>
      </c>
      <c r="Q32" s="52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>
        <f>TRUNC(AE32*옵션!$B$36/100,1)</f>
        <v>0</v>
      </c>
      <c r="AD32" s="2">
        <f>TRUNC(SUM(L24:L30))</f>
        <v>0</v>
      </c>
      <c r="AE32" s="2">
        <f>TRUNC(SUM(AE24:AE31))</f>
        <v>0</v>
      </c>
    </row>
    <row r="33" spans="1:31" ht="23.25" customHeight="1" x14ac:dyDescent="0.15">
      <c r="A33" s="46"/>
      <c r="B33" s="46"/>
      <c r="D33" s="12"/>
      <c r="E33" s="12"/>
      <c r="F33" s="19"/>
      <c r="G33" s="15"/>
      <c r="H33" s="15"/>
      <c r="I33" s="15" t="str">
        <f>IF(G33*H33&lt;&gt;0, TRUNC(G33*H33,1),"")</f>
        <v/>
      </c>
      <c r="J33" s="15"/>
      <c r="K33" s="15"/>
      <c r="L33" s="15" t="str">
        <f>IF(G33*K33&lt;&gt;0, TRUNC(G33*K33,1),"")</f>
        <v/>
      </c>
      <c r="M33" s="15"/>
      <c r="N33" s="15" t="str">
        <f>IF(G33*M33&lt;&gt;0, TRUNC(G33*M33,1),"")</f>
        <v/>
      </c>
      <c r="O33" s="15"/>
      <c r="P33" s="15" t="str">
        <f t="shared" si="11"/>
        <v/>
      </c>
      <c r="Q33" s="12"/>
      <c r="R33" s="45"/>
      <c r="S33" s="45"/>
      <c r="T33" s="45"/>
      <c r="U33" s="45"/>
      <c r="V33" s="45"/>
      <c r="W33" s="45"/>
      <c r="X33" s="45"/>
      <c r="Y33" s="45"/>
      <c r="Z33" s="45" t="s">
        <v>387</v>
      </c>
      <c r="AA33" s="45"/>
      <c r="AB33" s="45"/>
      <c r="AC33" s="45"/>
    </row>
    <row r="34" spans="1:31" ht="23.25" customHeight="1" x14ac:dyDescent="0.15">
      <c r="A34" s="46" t="s">
        <v>311</v>
      </c>
      <c r="B34" s="46" t="s">
        <v>383</v>
      </c>
      <c r="C34" s="1" t="s">
        <v>312</v>
      </c>
      <c r="D34" s="189" t="s">
        <v>401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spans="1:31" ht="23.25" customHeight="1" x14ac:dyDescent="0.15">
      <c r="A35" s="46" t="s">
        <v>402</v>
      </c>
      <c r="B35" s="46" t="s">
        <v>313</v>
      </c>
      <c r="C35" s="1" t="s">
        <v>146</v>
      </c>
      <c r="D35" s="12" t="s">
        <v>147</v>
      </c>
      <c r="E35" s="12" t="s">
        <v>148</v>
      </c>
      <c r="F35" s="19" t="s">
        <v>149</v>
      </c>
      <c r="G35" s="15">
        <v>1</v>
      </c>
      <c r="H35" s="15">
        <f>합산자재!H4</f>
        <v>0</v>
      </c>
      <c r="I35" s="15" t="str">
        <f>IF(G35*H35&lt;&gt;0, TRUNC(G35*H35,1),"")</f>
        <v/>
      </c>
      <c r="J35" s="15">
        <v>1</v>
      </c>
      <c r="K35" s="15">
        <f>합산자재!I4</f>
        <v>0</v>
      </c>
      <c r="L35" s="15" t="str">
        <f t="shared" ref="L35:L40" si="12">IF(G35*K35&lt;&gt;0, TRUNC(G35*K35,1),"")</f>
        <v/>
      </c>
      <c r="M35" s="15">
        <f>합산자재!J4</f>
        <v>0</v>
      </c>
      <c r="N35" s="15" t="str">
        <f t="shared" ref="N35:N40" si="13">IF(G35*M35&lt;&gt;0, TRUNC(G35*M35,1),"")</f>
        <v/>
      </c>
      <c r="O35" s="15"/>
      <c r="P35" s="15" t="str">
        <f t="shared" ref="P35:P42" si="14">IF(SUM(I35,L35,N35)&lt;&gt;0,TRUNC(SUM(I35,L35,N35),1),"")</f>
        <v/>
      </c>
      <c r="Q35" s="12"/>
      <c r="R35" s="45" t="s">
        <v>403</v>
      </c>
      <c r="S35" s="45"/>
      <c r="T35" s="45"/>
      <c r="U35" s="45"/>
      <c r="V35" s="45"/>
      <c r="W35" s="45"/>
      <c r="X35" s="45"/>
      <c r="Y35" s="45"/>
      <c r="Z35" s="45"/>
      <c r="AA35" s="45"/>
      <c r="AB35" s="45">
        <f>G35*H35</f>
        <v>0</v>
      </c>
      <c r="AC35" s="45">
        <f>G35*H35</f>
        <v>0</v>
      </c>
    </row>
    <row r="36" spans="1:31" ht="23.25" customHeight="1" x14ac:dyDescent="0.15">
      <c r="A36" s="46" t="s">
        <v>402</v>
      </c>
      <c r="B36" s="46" t="s">
        <v>313</v>
      </c>
      <c r="C36" s="1" t="s">
        <v>146</v>
      </c>
      <c r="D36" s="12" t="s">
        <v>147</v>
      </c>
      <c r="E36" s="12" t="s">
        <v>148</v>
      </c>
      <c r="F36" s="19" t="s">
        <v>149</v>
      </c>
      <c r="G36" s="15">
        <v>0.1</v>
      </c>
      <c r="H36" s="15">
        <f>합산자재!H4</f>
        <v>0</v>
      </c>
      <c r="I36" s="15" t="str">
        <f>IF(G36*H36&lt;&gt;0, TRUNC(G36*H36,1),"")</f>
        <v/>
      </c>
      <c r="J36" s="15">
        <v>0.1</v>
      </c>
      <c r="K36" s="15">
        <f>합산자재!I4</f>
        <v>0</v>
      </c>
      <c r="L36" s="15" t="str">
        <f t="shared" si="12"/>
        <v/>
      </c>
      <c r="M36" s="15">
        <f>합산자재!J4</f>
        <v>0</v>
      </c>
      <c r="N36" s="15" t="str">
        <f t="shared" si="13"/>
        <v/>
      </c>
      <c r="O36" s="15"/>
      <c r="P36" s="15" t="str">
        <f t="shared" si="14"/>
        <v/>
      </c>
      <c r="Q36" s="12"/>
      <c r="R36" s="45" t="s">
        <v>403</v>
      </c>
      <c r="S36" s="45"/>
      <c r="T36" s="45"/>
      <c r="U36" s="45"/>
      <c r="V36" s="45"/>
      <c r="W36" s="45"/>
      <c r="X36" s="45"/>
      <c r="Y36" s="45"/>
      <c r="Z36" s="45" t="s">
        <v>387</v>
      </c>
      <c r="AA36" s="45"/>
      <c r="AB36" s="45"/>
      <c r="AC36" s="45"/>
    </row>
    <row r="37" spans="1:31" ht="23.25" customHeight="1" x14ac:dyDescent="0.15">
      <c r="A37" s="46" t="s">
        <v>404</v>
      </c>
      <c r="B37" s="46" t="s">
        <v>313</v>
      </c>
      <c r="C37" s="1" t="s">
        <v>405</v>
      </c>
      <c r="D37" s="12" t="s">
        <v>406</v>
      </c>
      <c r="E37" s="12" t="s">
        <v>407</v>
      </c>
      <c r="F37" s="19" t="s">
        <v>225</v>
      </c>
      <c r="G37" s="15">
        <v>1</v>
      </c>
      <c r="H37" s="15">
        <f>TRUNC(AB37*옵션!$B$31/100,1)</f>
        <v>0</v>
      </c>
      <c r="I37" s="15" t="str">
        <f>IF(G37*H37&lt;&gt;0, TRUNC(G37*H37,1),"")</f>
        <v/>
      </c>
      <c r="J37" s="15">
        <v>1</v>
      </c>
      <c r="K37" s="15"/>
      <c r="L37" s="15" t="str">
        <f t="shared" si="12"/>
        <v/>
      </c>
      <c r="M37" s="15"/>
      <c r="N37" s="15" t="str">
        <f t="shared" si="13"/>
        <v/>
      </c>
      <c r="O37" s="15"/>
      <c r="P37" s="15" t="str">
        <f t="shared" si="14"/>
        <v/>
      </c>
      <c r="Q37" s="12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>
        <f>TRUNC(SUM(AB34:AB36))</f>
        <v>0</v>
      </c>
      <c r="AC37" s="45"/>
    </row>
    <row r="38" spans="1:31" ht="23.25" customHeight="1" x14ac:dyDescent="0.15">
      <c r="A38" s="46" t="s">
        <v>408</v>
      </c>
      <c r="B38" s="46" t="s">
        <v>313</v>
      </c>
      <c r="C38" s="1" t="s">
        <v>409</v>
      </c>
      <c r="D38" s="12" t="s">
        <v>410</v>
      </c>
      <c r="E38" s="12" t="s">
        <v>411</v>
      </c>
      <c r="F38" s="19" t="s">
        <v>225</v>
      </c>
      <c r="G38" s="15">
        <v>1</v>
      </c>
      <c r="H38" s="15">
        <f>IF(TRUNC((AD38+AC38)/$AD$3,1)*$AD$3-AD38 &lt;0, AC38, TRUNC((AD38+AC38)/$AD$3,1)*$AD$3-AD38)</f>
        <v>0</v>
      </c>
      <c r="I38" s="15">
        <f>H38</f>
        <v>0</v>
      </c>
      <c r="J38" s="15">
        <v>1</v>
      </c>
      <c r="K38" s="15"/>
      <c r="L38" s="15" t="str">
        <f t="shared" si="12"/>
        <v/>
      </c>
      <c r="M38" s="15"/>
      <c r="N38" s="15" t="str">
        <f t="shared" si="13"/>
        <v/>
      </c>
      <c r="O38" s="15"/>
      <c r="P38" s="15" t="str">
        <f t="shared" si="14"/>
        <v/>
      </c>
      <c r="Q38" s="12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>
        <f>TRUNC(TRUNC(SUM(AC34:AC37))*옵션!$B$33/100,1)</f>
        <v>0</v>
      </c>
      <c r="AD38" s="2">
        <f>TRUNC(SUM(I34:I37))+TRUNC(SUM(N34:N37))</f>
        <v>0</v>
      </c>
    </row>
    <row r="39" spans="1:31" ht="23.25" customHeight="1" x14ac:dyDescent="0.15">
      <c r="A39" s="46" t="s">
        <v>254</v>
      </c>
      <c r="B39" s="46" t="s">
        <v>313</v>
      </c>
      <c r="C39" s="1" t="s">
        <v>234</v>
      </c>
      <c r="D39" s="12" t="s">
        <v>235</v>
      </c>
      <c r="E39" s="12" t="s">
        <v>236</v>
      </c>
      <c r="F39" s="19" t="s">
        <v>237</v>
      </c>
      <c r="G39" s="15">
        <f>'일위노임(전기)'!G15</f>
        <v>6.4000000000000001E-2</v>
      </c>
      <c r="H39" s="15">
        <f>합산자재!H38</f>
        <v>0</v>
      </c>
      <c r="I39" s="15" t="str">
        <f>IF(G39*H39&lt;&gt;0, TRUNC(G39*H39,1),"")</f>
        <v/>
      </c>
      <c r="J39" s="15">
        <v>0.08</v>
      </c>
      <c r="K39" s="15">
        <f>합산자재!I38</f>
        <v>0</v>
      </c>
      <c r="L39" s="15" t="str">
        <f t="shared" si="12"/>
        <v/>
      </c>
      <c r="M39" s="15">
        <f>합산자재!J38</f>
        <v>0</v>
      </c>
      <c r="N39" s="15" t="str">
        <f t="shared" si="13"/>
        <v/>
      </c>
      <c r="O39" s="15"/>
      <c r="P39" s="15" t="str">
        <f t="shared" si="14"/>
        <v/>
      </c>
      <c r="Q39" s="12"/>
      <c r="R39" s="45"/>
      <c r="S39" s="45"/>
      <c r="T39" s="45"/>
      <c r="U39" s="45"/>
      <c r="V39" s="45"/>
      <c r="W39" s="45"/>
      <c r="X39" s="45"/>
      <c r="Y39" s="45"/>
      <c r="Z39" s="45" t="s">
        <v>387</v>
      </c>
      <c r="AA39" s="45"/>
      <c r="AB39" s="45"/>
      <c r="AC39" s="45"/>
      <c r="AE39" s="2" t="str">
        <f>L39</f>
        <v/>
      </c>
    </row>
    <row r="40" spans="1:31" ht="23.25" customHeight="1" x14ac:dyDescent="0.15">
      <c r="A40" s="46" t="s">
        <v>391</v>
      </c>
      <c r="B40" s="46" t="s">
        <v>313</v>
      </c>
      <c r="C40" s="1" t="s">
        <v>392</v>
      </c>
      <c r="D40" s="12" t="s">
        <v>393</v>
      </c>
      <c r="E40" s="12" t="s">
        <v>394</v>
      </c>
      <c r="F40" s="19" t="s">
        <v>225</v>
      </c>
      <c r="G40" s="15">
        <v>1</v>
      </c>
      <c r="H40" s="15">
        <f>IF(TRUNC((AD41+AC41)/$AE$3,1)*$AE$3-AD41 &lt;0, AC41, TRUNC((AD41+AC41)/$AE$3,1)*$AE$3-AD41)</f>
        <v>0</v>
      </c>
      <c r="I40" s="15">
        <f>H40</f>
        <v>0</v>
      </c>
      <c r="J40" s="15">
        <v>1</v>
      </c>
      <c r="K40" s="15"/>
      <c r="L40" s="15" t="str">
        <f t="shared" si="12"/>
        <v/>
      </c>
      <c r="M40" s="15"/>
      <c r="N40" s="15" t="str">
        <f t="shared" si="13"/>
        <v/>
      </c>
      <c r="O40" s="15"/>
      <c r="P40" s="15" t="str">
        <f t="shared" si="14"/>
        <v/>
      </c>
      <c r="Q40" s="12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31" ht="23.25" customHeight="1" x14ac:dyDescent="0.15">
      <c r="A41" s="46"/>
      <c r="B41" s="46" t="s">
        <v>395</v>
      </c>
      <c r="D41" s="52" t="s">
        <v>396</v>
      </c>
      <c r="E41" s="52"/>
      <c r="F41" s="55"/>
      <c r="G41" s="34"/>
      <c r="H41" s="34"/>
      <c r="I41" s="34">
        <f>TRUNC(SUM(I34:I40))</f>
        <v>0</v>
      </c>
      <c r="J41" s="34"/>
      <c r="K41" s="34"/>
      <c r="L41" s="34">
        <f>TRUNC(SUM(L34:L40))</f>
        <v>0</v>
      </c>
      <c r="M41" s="34"/>
      <c r="N41" s="34">
        <f>TRUNC(SUM(N34:N40))</f>
        <v>0</v>
      </c>
      <c r="O41" s="34"/>
      <c r="P41" s="34" t="str">
        <f t="shared" si="14"/>
        <v/>
      </c>
      <c r="Q41" s="52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>
        <f>TRUNC(AE41*옵션!$B$36/100,1)</f>
        <v>0</v>
      </c>
      <c r="AD41" s="2">
        <f>TRUNC(SUM(L34:L39))</f>
        <v>0</v>
      </c>
      <c r="AE41" s="2">
        <f>TRUNC(SUM(AE34:AE40))</f>
        <v>0</v>
      </c>
    </row>
    <row r="42" spans="1:31" ht="23.25" customHeight="1" x14ac:dyDescent="0.15">
      <c r="A42" s="46"/>
      <c r="B42" s="46"/>
      <c r="D42" s="12"/>
      <c r="E42" s="12"/>
      <c r="F42" s="19"/>
      <c r="G42" s="15"/>
      <c r="H42" s="15"/>
      <c r="I42" s="15" t="str">
        <f>IF(G42*H42&lt;&gt;0, TRUNC(G42*H42,1),"")</f>
        <v/>
      </c>
      <c r="J42" s="15"/>
      <c r="K42" s="15"/>
      <c r="L42" s="15" t="str">
        <f>IF(G42*K42&lt;&gt;0, TRUNC(G42*K42,1),"")</f>
        <v/>
      </c>
      <c r="M42" s="15"/>
      <c r="N42" s="15" t="str">
        <f>IF(G42*M42&lt;&gt;0, TRUNC(G42*M42,1),"")</f>
        <v/>
      </c>
      <c r="O42" s="15"/>
      <c r="P42" s="15" t="str">
        <f t="shared" si="14"/>
        <v/>
      </c>
      <c r="Q42" s="12"/>
      <c r="R42" s="45"/>
      <c r="S42" s="45"/>
      <c r="T42" s="45"/>
      <c r="U42" s="45"/>
      <c r="V42" s="45"/>
      <c r="W42" s="45"/>
      <c r="X42" s="45"/>
      <c r="Y42" s="45"/>
      <c r="Z42" s="45" t="s">
        <v>387</v>
      </c>
      <c r="AA42" s="45"/>
      <c r="AB42" s="45"/>
      <c r="AC42" s="45"/>
    </row>
    <row r="43" spans="1:31" ht="23.25" customHeight="1" x14ac:dyDescent="0.15">
      <c r="A43" s="46" t="s">
        <v>315</v>
      </c>
      <c r="B43" s="46" t="s">
        <v>383</v>
      </c>
      <c r="C43" s="1" t="s">
        <v>316</v>
      </c>
      <c r="D43" s="189" t="s">
        <v>412</v>
      </c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1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31" ht="23.25" customHeight="1" x14ac:dyDescent="0.15">
      <c r="A44" s="46" t="s">
        <v>413</v>
      </c>
      <c r="B44" s="46" t="s">
        <v>317</v>
      </c>
      <c r="C44" s="1" t="s">
        <v>150</v>
      </c>
      <c r="D44" s="12" t="s">
        <v>147</v>
      </c>
      <c r="E44" s="12" t="s">
        <v>151</v>
      </c>
      <c r="F44" s="19" t="s">
        <v>149</v>
      </c>
      <c r="G44" s="15">
        <v>1</v>
      </c>
      <c r="H44" s="15">
        <f>합산자재!H5</f>
        <v>0</v>
      </c>
      <c r="I44" s="15" t="str">
        <f>IF(G44*H44&lt;&gt;0, TRUNC(G44*H44,1),"")</f>
        <v/>
      </c>
      <c r="J44" s="15">
        <v>1</v>
      </c>
      <c r="K44" s="15">
        <f>합산자재!I5</f>
        <v>0</v>
      </c>
      <c r="L44" s="15" t="str">
        <f t="shared" ref="L44:L49" si="15">IF(G44*K44&lt;&gt;0, TRUNC(G44*K44,1),"")</f>
        <v/>
      </c>
      <c r="M44" s="15">
        <f>합산자재!J5</f>
        <v>0</v>
      </c>
      <c r="N44" s="15" t="str">
        <f t="shared" ref="N44:N49" si="16">IF(G44*M44&lt;&gt;0, TRUNC(G44*M44,1),"")</f>
        <v/>
      </c>
      <c r="O44" s="15"/>
      <c r="P44" s="15" t="str">
        <f t="shared" ref="P44:P51" si="17">IF(SUM(I44,L44,N44)&lt;&gt;0,TRUNC(SUM(I44,L44,N44),1),"")</f>
        <v/>
      </c>
      <c r="Q44" s="12"/>
      <c r="R44" s="45" t="s">
        <v>403</v>
      </c>
      <c r="S44" s="45"/>
      <c r="T44" s="45"/>
      <c r="U44" s="45"/>
      <c r="V44" s="45"/>
      <c r="W44" s="45"/>
      <c r="X44" s="45"/>
      <c r="Y44" s="45"/>
      <c r="Z44" s="45"/>
      <c r="AA44" s="45"/>
      <c r="AB44" s="45">
        <f>G44*H44</f>
        <v>0</v>
      </c>
      <c r="AC44" s="45">
        <f>G44*H44</f>
        <v>0</v>
      </c>
    </row>
    <row r="45" spans="1:31" ht="23.25" customHeight="1" x14ac:dyDescent="0.15">
      <c r="A45" s="46" t="s">
        <v>413</v>
      </c>
      <c r="B45" s="46" t="s">
        <v>317</v>
      </c>
      <c r="C45" s="1" t="s">
        <v>150</v>
      </c>
      <c r="D45" s="12" t="s">
        <v>147</v>
      </c>
      <c r="E45" s="12" t="s">
        <v>151</v>
      </c>
      <c r="F45" s="19" t="s">
        <v>149</v>
      </c>
      <c r="G45" s="15">
        <v>0.1</v>
      </c>
      <c r="H45" s="15">
        <f>합산자재!H5</f>
        <v>0</v>
      </c>
      <c r="I45" s="15" t="str">
        <f>IF(G45*H45&lt;&gt;0, TRUNC(G45*H45,1),"")</f>
        <v/>
      </c>
      <c r="J45" s="15">
        <v>0.1</v>
      </c>
      <c r="K45" s="15">
        <f>합산자재!I5</f>
        <v>0</v>
      </c>
      <c r="L45" s="15" t="str">
        <f t="shared" si="15"/>
        <v/>
      </c>
      <c r="M45" s="15">
        <f>합산자재!J5</f>
        <v>0</v>
      </c>
      <c r="N45" s="15" t="str">
        <f t="shared" si="16"/>
        <v/>
      </c>
      <c r="O45" s="15"/>
      <c r="P45" s="15" t="str">
        <f t="shared" si="17"/>
        <v/>
      </c>
      <c r="Q45" s="12"/>
      <c r="R45" s="45" t="s">
        <v>403</v>
      </c>
      <c r="S45" s="45"/>
      <c r="T45" s="45"/>
      <c r="U45" s="45"/>
      <c r="V45" s="45"/>
      <c r="W45" s="45"/>
      <c r="X45" s="45"/>
      <c r="Y45" s="45"/>
      <c r="Z45" s="45" t="s">
        <v>387</v>
      </c>
      <c r="AA45" s="45"/>
      <c r="AB45" s="45"/>
      <c r="AC45" s="45"/>
    </row>
    <row r="46" spans="1:31" ht="23.25" customHeight="1" x14ac:dyDescent="0.15">
      <c r="A46" s="46" t="s">
        <v>404</v>
      </c>
      <c r="B46" s="46" t="s">
        <v>317</v>
      </c>
      <c r="C46" s="1" t="s">
        <v>405</v>
      </c>
      <c r="D46" s="12" t="s">
        <v>406</v>
      </c>
      <c r="E46" s="12" t="s">
        <v>407</v>
      </c>
      <c r="F46" s="19" t="s">
        <v>225</v>
      </c>
      <c r="G46" s="15">
        <v>1</v>
      </c>
      <c r="H46" s="15">
        <f>TRUNC(AB46*옵션!$B$31/100,1)</f>
        <v>0</v>
      </c>
      <c r="I46" s="15" t="str">
        <f>IF(G46*H46&lt;&gt;0, TRUNC(G46*H46,1),"")</f>
        <v/>
      </c>
      <c r="J46" s="15">
        <v>1</v>
      </c>
      <c r="K46" s="15"/>
      <c r="L46" s="15" t="str">
        <f t="shared" si="15"/>
        <v/>
      </c>
      <c r="M46" s="15"/>
      <c r="N46" s="15" t="str">
        <f t="shared" si="16"/>
        <v/>
      </c>
      <c r="O46" s="15"/>
      <c r="P46" s="15" t="str">
        <f t="shared" si="17"/>
        <v/>
      </c>
      <c r="Q46" s="1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>
        <f>TRUNC(SUM(AB43:AB45))</f>
        <v>0</v>
      </c>
      <c r="AC46" s="45"/>
    </row>
    <row r="47" spans="1:31" ht="23.25" customHeight="1" x14ac:dyDescent="0.15">
      <c r="A47" s="46" t="s">
        <v>408</v>
      </c>
      <c r="B47" s="46" t="s">
        <v>317</v>
      </c>
      <c r="C47" s="1" t="s">
        <v>409</v>
      </c>
      <c r="D47" s="12" t="s">
        <v>410</v>
      </c>
      <c r="E47" s="12" t="s">
        <v>411</v>
      </c>
      <c r="F47" s="19" t="s">
        <v>225</v>
      </c>
      <c r="G47" s="15">
        <v>1</v>
      </c>
      <c r="H47" s="15">
        <f>IF(TRUNC((AD47+AC47)/$AD$3,1)*$AD$3-AD47 &lt;0, AC47, TRUNC((AD47+AC47)/$AD$3,1)*$AD$3-AD47)</f>
        <v>0</v>
      </c>
      <c r="I47" s="15">
        <f>H47</f>
        <v>0</v>
      </c>
      <c r="J47" s="15">
        <v>1</v>
      </c>
      <c r="K47" s="15"/>
      <c r="L47" s="15" t="str">
        <f t="shared" si="15"/>
        <v/>
      </c>
      <c r="M47" s="15"/>
      <c r="N47" s="15" t="str">
        <f t="shared" si="16"/>
        <v/>
      </c>
      <c r="O47" s="15"/>
      <c r="P47" s="15" t="str">
        <f t="shared" si="17"/>
        <v/>
      </c>
      <c r="Q47" s="1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>
        <f>TRUNC(TRUNC(SUM(AC43:AC46))*옵션!$B$33/100,1)</f>
        <v>0</v>
      </c>
      <c r="AD47" s="2">
        <f>TRUNC(SUM(I43:I46))+TRUNC(SUM(N43:N46))</f>
        <v>0</v>
      </c>
    </row>
    <row r="48" spans="1:31" ht="23.25" customHeight="1" x14ac:dyDescent="0.15">
      <c r="A48" s="46" t="s">
        <v>254</v>
      </c>
      <c r="B48" s="46" t="s">
        <v>317</v>
      </c>
      <c r="C48" s="1" t="s">
        <v>234</v>
      </c>
      <c r="D48" s="12" t="s">
        <v>235</v>
      </c>
      <c r="E48" s="12" t="s">
        <v>236</v>
      </c>
      <c r="F48" s="19" t="s">
        <v>237</v>
      </c>
      <c r="G48" s="15">
        <f>'일위노임(전기)'!G18</f>
        <v>8.7999999999999995E-2</v>
      </c>
      <c r="H48" s="15">
        <f>합산자재!H38</f>
        <v>0</v>
      </c>
      <c r="I48" s="15" t="str">
        <f>IF(G48*H48&lt;&gt;0, TRUNC(G48*H48,1),"")</f>
        <v/>
      </c>
      <c r="J48" s="15">
        <v>0.11</v>
      </c>
      <c r="K48" s="15">
        <f>합산자재!I38</f>
        <v>0</v>
      </c>
      <c r="L48" s="15" t="str">
        <f t="shared" si="15"/>
        <v/>
      </c>
      <c r="M48" s="15">
        <f>합산자재!J38</f>
        <v>0</v>
      </c>
      <c r="N48" s="15" t="str">
        <f t="shared" si="16"/>
        <v/>
      </c>
      <c r="O48" s="15"/>
      <c r="P48" s="15" t="str">
        <f t="shared" si="17"/>
        <v/>
      </c>
      <c r="Q48" s="12"/>
      <c r="R48" s="45"/>
      <c r="S48" s="45"/>
      <c r="T48" s="45"/>
      <c r="U48" s="45"/>
      <c r="V48" s="45"/>
      <c r="W48" s="45"/>
      <c r="X48" s="45"/>
      <c r="Y48" s="45"/>
      <c r="Z48" s="45" t="s">
        <v>387</v>
      </c>
      <c r="AA48" s="45"/>
      <c r="AB48" s="45"/>
      <c r="AC48" s="45"/>
      <c r="AE48" s="2" t="str">
        <f>L48</f>
        <v/>
      </c>
    </row>
    <row r="49" spans="1:31" ht="23.25" customHeight="1" x14ac:dyDescent="0.15">
      <c r="A49" s="46" t="s">
        <v>391</v>
      </c>
      <c r="B49" s="46" t="s">
        <v>317</v>
      </c>
      <c r="C49" s="1" t="s">
        <v>392</v>
      </c>
      <c r="D49" s="12" t="s">
        <v>393</v>
      </c>
      <c r="E49" s="12" t="s">
        <v>394</v>
      </c>
      <c r="F49" s="19" t="s">
        <v>225</v>
      </c>
      <c r="G49" s="15">
        <v>1</v>
      </c>
      <c r="H49" s="15">
        <f>IF(TRUNC((AD50+AC50)/$AE$3,1)*$AE$3-AD50 &lt;0, AC50, TRUNC((AD50+AC50)/$AE$3,1)*$AE$3-AD50)</f>
        <v>0</v>
      </c>
      <c r="I49" s="15">
        <f>H49</f>
        <v>0</v>
      </c>
      <c r="J49" s="15">
        <v>1</v>
      </c>
      <c r="K49" s="15"/>
      <c r="L49" s="15" t="str">
        <f t="shared" si="15"/>
        <v/>
      </c>
      <c r="M49" s="15"/>
      <c r="N49" s="15" t="str">
        <f t="shared" si="16"/>
        <v/>
      </c>
      <c r="O49" s="15"/>
      <c r="P49" s="15" t="str">
        <f t="shared" si="17"/>
        <v/>
      </c>
      <c r="Q49" s="1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31" ht="23.25" customHeight="1" x14ac:dyDescent="0.15">
      <c r="A50" s="46"/>
      <c r="B50" s="46" t="s">
        <v>395</v>
      </c>
      <c r="D50" s="52" t="s">
        <v>396</v>
      </c>
      <c r="E50" s="52"/>
      <c r="F50" s="55"/>
      <c r="G50" s="34"/>
      <c r="H50" s="34"/>
      <c r="I50" s="34">
        <f>TRUNC(SUM(I43:I49))</f>
        <v>0</v>
      </c>
      <c r="J50" s="34"/>
      <c r="K50" s="34"/>
      <c r="L50" s="34">
        <f>TRUNC(SUM(L43:L49))</f>
        <v>0</v>
      </c>
      <c r="M50" s="34"/>
      <c r="N50" s="34">
        <f>TRUNC(SUM(N43:N49))</f>
        <v>0</v>
      </c>
      <c r="O50" s="34"/>
      <c r="P50" s="34" t="str">
        <f t="shared" si="17"/>
        <v/>
      </c>
      <c r="Q50" s="52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>
        <f>TRUNC(AE50*옵션!$B$36/100,1)</f>
        <v>0</v>
      </c>
      <c r="AD50" s="2">
        <f>TRUNC(SUM(L43:L48))</f>
        <v>0</v>
      </c>
      <c r="AE50" s="2">
        <f>TRUNC(SUM(AE43:AE49))</f>
        <v>0</v>
      </c>
    </row>
    <row r="51" spans="1:31" ht="23.25" customHeight="1" x14ac:dyDescent="0.15">
      <c r="A51" s="46"/>
      <c r="B51" s="46"/>
      <c r="D51" s="12"/>
      <c r="E51" s="12"/>
      <c r="F51" s="19"/>
      <c r="G51" s="15"/>
      <c r="H51" s="15"/>
      <c r="I51" s="15" t="str">
        <f>IF(G51*H51&lt;&gt;0, TRUNC(G51*H51,1),"")</f>
        <v/>
      </c>
      <c r="J51" s="15"/>
      <c r="K51" s="15"/>
      <c r="L51" s="15" t="str">
        <f>IF(G51*K51&lt;&gt;0, TRUNC(G51*K51,1),"")</f>
        <v/>
      </c>
      <c r="M51" s="15"/>
      <c r="N51" s="15" t="str">
        <f>IF(G51*M51&lt;&gt;0, TRUNC(G51*M51,1),"")</f>
        <v/>
      </c>
      <c r="O51" s="15"/>
      <c r="P51" s="15" t="str">
        <f t="shared" si="17"/>
        <v/>
      </c>
      <c r="Q51" s="12"/>
      <c r="R51" s="45"/>
      <c r="S51" s="45"/>
      <c r="T51" s="45"/>
      <c r="U51" s="45"/>
      <c r="V51" s="45"/>
      <c r="W51" s="45"/>
      <c r="X51" s="45"/>
      <c r="Y51" s="45"/>
      <c r="Z51" s="45" t="s">
        <v>387</v>
      </c>
      <c r="AA51" s="45"/>
      <c r="AB51" s="45"/>
      <c r="AC51" s="45"/>
    </row>
    <row r="52" spans="1:31" ht="23.25" customHeight="1" x14ac:dyDescent="0.15">
      <c r="A52" s="46" t="s">
        <v>318</v>
      </c>
      <c r="B52" s="46" t="s">
        <v>383</v>
      </c>
      <c r="C52" s="1" t="s">
        <v>319</v>
      </c>
      <c r="D52" s="189" t="s">
        <v>414</v>
      </c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1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31" ht="23.25" customHeight="1" x14ac:dyDescent="0.15">
      <c r="A53" s="46" t="s">
        <v>415</v>
      </c>
      <c r="B53" s="46" t="s">
        <v>320</v>
      </c>
      <c r="C53" s="1" t="s">
        <v>152</v>
      </c>
      <c r="D53" s="12" t="s">
        <v>147</v>
      </c>
      <c r="E53" s="12" t="s">
        <v>153</v>
      </c>
      <c r="F53" s="19" t="s">
        <v>149</v>
      </c>
      <c r="G53" s="15">
        <v>1</v>
      </c>
      <c r="H53" s="15">
        <f>합산자재!H6</f>
        <v>0</v>
      </c>
      <c r="I53" s="15" t="str">
        <f>IF(G53*H53&lt;&gt;0, TRUNC(G53*H53,1),"")</f>
        <v/>
      </c>
      <c r="J53" s="15">
        <v>1</v>
      </c>
      <c r="K53" s="15">
        <f>합산자재!I6</f>
        <v>0</v>
      </c>
      <c r="L53" s="15" t="str">
        <f t="shared" ref="L53:L58" si="18">IF(G53*K53&lt;&gt;0, TRUNC(G53*K53,1),"")</f>
        <v/>
      </c>
      <c r="M53" s="15">
        <f>합산자재!J6</f>
        <v>0</v>
      </c>
      <c r="N53" s="15" t="str">
        <f t="shared" ref="N53:N58" si="19">IF(G53*M53&lt;&gt;0, TRUNC(G53*M53,1),"")</f>
        <v/>
      </c>
      <c r="O53" s="15"/>
      <c r="P53" s="15" t="str">
        <f t="shared" ref="P53:P60" si="20">IF(SUM(I53,L53,N53)&lt;&gt;0,TRUNC(SUM(I53,L53,N53),1),"")</f>
        <v/>
      </c>
      <c r="Q53" s="12"/>
      <c r="R53" s="45" t="s">
        <v>403</v>
      </c>
      <c r="S53" s="45"/>
      <c r="T53" s="45"/>
      <c r="U53" s="45"/>
      <c r="V53" s="45"/>
      <c r="W53" s="45"/>
      <c r="X53" s="45"/>
      <c r="Y53" s="45"/>
      <c r="Z53" s="45"/>
      <c r="AA53" s="45"/>
      <c r="AB53" s="45">
        <f>G53*H53</f>
        <v>0</v>
      </c>
      <c r="AC53" s="45">
        <f>G53*H53</f>
        <v>0</v>
      </c>
    </row>
    <row r="54" spans="1:31" ht="23.25" customHeight="1" x14ac:dyDescent="0.15">
      <c r="A54" s="46" t="s">
        <v>415</v>
      </c>
      <c r="B54" s="46" t="s">
        <v>320</v>
      </c>
      <c r="C54" s="1" t="s">
        <v>152</v>
      </c>
      <c r="D54" s="12" t="s">
        <v>147</v>
      </c>
      <c r="E54" s="12" t="s">
        <v>153</v>
      </c>
      <c r="F54" s="19" t="s">
        <v>149</v>
      </c>
      <c r="G54" s="15">
        <v>0.1</v>
      </c>
      <c r="H54" s="15">
        <f>합산자재!H6</f>
        <v>0</v>
      </c>
      <c r="I54" s="15" t="str">
        <f>IF(G54*H54&lt;&gt;0, TRUNC(G54*H54,1),"")</f>
        <v/>
      </c>
      <c r="J54" s="15">
        <v>0.1</v>
      </c>
      <c r="K54" s="15">
        <f>합산자재!I6</f>
        <v>0</v>
      </c>
      <c r="L54" s="15" t="str">
        <f t="shared" si="18"/>
        <v/>
      </c>
      <c r="M54" s="15">
        <f>합산자재!J6</f>
        <v>0</v>
      </c>
      <c r="N54" s="15" t="str">
        <f t="shared" si="19"/>
        <v/>
      </c>
      <c r="O54" s="15"/>
      <c r="P54" s="15" t="str">
        <f t="shared" si="20"/>
        <v/>
      </c>
      <c r="Q54" s="12"/>
      <c r="R54" s="45" t="s">
        <v>403</v>
      </c>
      <c r="S54" s="45"/>
      <c r="T54" s="45"/>
      <c r="U54" s="45"/>
      <c r="V54" s="45"/>
      <c r="W54" s="45"/>
      <c r="X54" s="45"/>
      <c r="Y54" s="45"/>
      <c r="Z54" s="45" t="s">
        <v>387</v>
      </c>
      <c r="AA54" s="45"/>
      <c r="AB54" s="45"/>
      <c r="AC54" s="45"/>
    </row>
    <row r="55" spans="1:31" ht="23.25" customHeight="1" x14ac:dyDescent="0.15">
      <c r="A55" s="46" t="s">
        <v>404</v>
      </c>
      <c r="B55" s="46" t="s">
        <v>320</v>
      </c>
      <c r="C55" s="1" t="s">
        <v>405</v>
      </c>
      <c r="D55" s="12" t="s">
        <v>406</v>
      </c>
      <c r="E55" s="12" t="s">
        <v>407</v>
      </c>
      <c r="F55" s="19" t="s">
        <v>225</v>
      </c>
      <c r="G55" s="15">
        <v>1</v>
      </c>
      <c r="H55" s="15">
        <f>TRUNC(AB55*옵션!$B$31/100,1)</f>
        <v>0</v>
      </c>
      <c r="I55" s="15" t="str">
        <f>IF(G55*H55&lt;&gt;0, TRUNC(G55*H55,1),"")</f>
        <v/>
      </c>
      <c r="J55" s="15">
        <v>1</v>
      </c>
      <c r="K55" s="15"/>
      <c r="L55" s="15" t="str">
        <f t="shared" si="18"/>
        <v/>
      </c>
      <c r="M55" s="15"/>
      <c r="N55" s="15" t="str">
        <f t="shared" si="19"/>
        <v/>
      </c>
      <c r="O55" s="15"/>
      <c r="P55" s="15" t="str">
        <f t="shared" si="20"/>
        <v/>
      </c>
      <c r="Q55" s="12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>
        <f>TRUNC(SUM(AB52:AB54))</f>
        <v>0</v>
      </c>
      <c r="AC55" s="45"/>
    </row>
    <row r="56" spans="1:31" ht="23.25" customHeight="1" x14ac:dyDescent="0.15">
      <c r="A56" s="46" t="s">
        <v>408</v>
      </c>
      <c r="B56" s="46" t="s">
        <v>320</v>
      </c>
      <c r="C56" s="1" t="s">
        <v>409</v>
      </c>
      <c r="D56" s="12" t="s">
        <v>410</v>
      </c>
      <c r="E56" s="12" t="s">
        <v>411</v>
      </c>
      <c r="F56" s="19" t="s">
        <v>225</v>
      </c>
      <c r="G56" s="15">
        <v>1</v>
      </c>
      <c r="H56" s="15">
        <f>IF(TRUNC((AD56+AC56)/$AD$3,1)*$AD$3-AD56 &lt;0, AC56, TRUNC((AD56+AC56)/$AD$3,1)*$AD$3-AD56)</f>
        <v>0</v>
      </c>
      <c r="I56" s="15">
        <f>H56</f>
        <v>0</v>
      </c>
      <c r="J56" s="15">
        <v>1</v>
      </c>
      <c r="K56" s="15"/>
      <c r="L56" s="15" t="str">
        <f t="shared" si="18"/>
        <v/>
      </c>
      <c r="M56" s="15"/>
      <c r="N56" s="15" t="str">
        <f t="shared" si="19"/>
        <v/>
      </c>
      <c r="O56" s="15"/>
      <c r="P56" s="15" t="str">
        <f t="shared" si="20"/>
        <v/>
      </c>
      <c r="Q56" s="12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>
        <f>TRUNC(TRUNC(SUM(AC52:AC55))*옵션!$B$33/100,1)</f>
        <v>0</v>
      </c>
      <c r="AD56" s="2">
        <f>TRUNC(SUM(I52:I55))+TRUNC(SUM(N52:N55))</f>
        <v>0</v>
      </c>
    </row>
    <row r="57" spans="1:31" ht="23.25" customHeight="1" x14ac:dyDescent="0.15">
      <c r="A57" s="46" t="s">
        <v>254</v>
      </c>
      <c r="B57" s="46" t="s">
        <v>320</v>
      </c>
      <c r="C57" s="1" t="s">
        <v>234</v>
      </c>
      <c r="D57" s="12" t="s">
        <v>235</v>
      </c>
      <c r="E57" s="12" t="s">
        <v>236</v>
      </c>
      <c r="F57" s="19" t="s">
        <v>237</v>
      </c>
      <c r="G57" s="15">
        <f>'일위노임(전기)'!G21</f>
        <v>0.2</v>
      </c>
      <c r="H57" s="15">
        <f>합산자재!H38</f>
        <v>0</v>
      </c>
      <c r="I57" s="15" t="str">
        <f>IF(G57*H57&lt;&gt;0, TRUNC(G57*H57,1),"")</f>
        <v/>
      </c>
      <c r="J57" s="15">
        <v>0.25</v>
      </c>
      <c r="K57" s="15">
        <f>합산자재!I38</f>
        <v>0</v>
      </c>
      <c r="L57" s="15" t="str">
        <f t="shared" si="18"/>
        <v/>
      </c>
      <c r="M57" s="15">
        <f>합산자재!J38</f>
        <v>0</v>
      </c>
      <c r="N57" s="15" t="str">
        <f t="shared" si="19"/>
        <v/>
      </c>
      <c r="O57" s="15"/>
      <c r="P57" s="15" t="str">
        <f t="shared" si="20"/>
        <v/>
      </c>
      <c r="Q57" s="12"/>
      <c r="R57" s="45"/>
      <c r="S57" s="45"/>
      <c r="T57" s="45"/>
      <c r="U57" s="45"/>
      <c r="V57" s="45"/>
      <c r="W57" s="45"/>
      <c r="X57" s="45"/>
      <c r="Y57" s="45"/>
      <c r="Z57" s="45" t="s">
        <v>387</v>
      </c>
      <c r="AA57" s="45"/>
      <c r="AB57" s="45"/>
      <c r="AC57" s="45"/>
      <c r="AE57" s="2" t="str">
        <f>L57</f>
        <v/>
      </c>
    </row>
    <row r="58" spans="1:31" ht="23.25" customHeight="1" x14ac:dyDescent="0.15">
      <c r="A58" s="46" t="s">
        <v>391</v>
      </c>
      <c r="B58" s="46" t="s">
        <v>320</v>
      </c>
      <c r="C58" s="1" t="s">
        <v>392</v>
      </c>
      <c r="D58" s="12" t="s">
        <v>393</v>
      </c>
      <c r="E58" s="12" t="s">
        <v>394</v>
      </c>
      <c r="F58" s="19" t="s">
        <v>225</v>
      </c>
      <c r="G58" s="15">
        <v>1</v>
      </c>
      <c r="H58" s="15">
        <f>IF(TRUNC((AD59+AC59)/$AE$3,1)*$AE$3-AD59 &lt;0, AC59, TRUNC((AD59+AC59)/$AE$3,1)*$AE$3-AD59)</f>
        <v>0</v>
      </c>
      <c r="I58" s="15">
        <f>H58</f>
        <v>0</v>
      </c>
      <c r="J58" s="15">
        <v>1</v>
      </c>
      <c r="K58" s="15"/>
      <c r="L58" s="15" t="str">
        <f t="shared" si="18"/>
        <v/>
      </c>
      <c r="M58" s="15"/>
      <c r="N58" s="15" t="str">
        <f t="shared" si="19"/>
        <v/>
      </c>
      <c r="O58" s="15"/>
      <c r="P58" s="15" t="str">
        <f t="shared" si="20"/>
        <v/>
      </c>
      <c r="Q58" s="12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</row>
    <row r="59" spans="1:31" ht="23.25" customHeight="1" x14ac:dyDescent="0.15">
      <c r="A59" s="46"/>
      <c r="B59" s="46" t="s">
        <v>395</v>
      </c>
      <c r="D59" s="52" t="s">
        <v>396</v>
      </c>
      <c r="E59" s="52"/>
      <c r="F59" s="55"/>
      <c r="G59" s="34"/>
      <c r="H59" s="34"/>
      <c r="I59" s="34">
        <f>TRUNC(SUM(I52:I58))</f>
        <v>0</v>
      </c>
      <c r="J59" s="34"/>
      <c r="K59" s="34"/>
      <c r="L59" s="34">
        <f>TRUNC(SUM(L52:L58))</f>
        <v>0</v>
      </c>
      <c r="M59" s="34"/>
      <c r="N59" s="34">
        <f>TRUNC(SUM(N52:N58))</f>
        <v>0</v>
      </c>
      <c r="O59" s="34"/>
      <c r="P59" s="34" t="str">
        <f t="shared" si="20"/>
        <v/>
      </c>
      <c r="Q59" s="52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>
        <f>TRUNC(AE59*옵션!$B$36/100,1)</f>
        <v>0</v>
      </c>
      <c r="AD59" s="2">
        <f>TRUNC(SUM(L52:L57))</f>
        <v>0</v>
      </c>
      <c r="AE59" s="2">
        <f>TRUNC(SUM(AE52:AE58))</f>
        <v>0</v>
      </c>
    </row>
    <row r="60" spans="1:31" ht="23.25" customHeight="1" x14ac:dyDescent="0.15">
      <c r="A60" s="46"/>
      <c r="B60" s="46"/>
      <c r="D60" s="12"/>
      <c r="E60" s="12"/>
      <c r="F60" s="19"/>
      <c r="G60" s="15"/>
      <c r="H60" s="15"/>
      <c r="I60" s="15" t="str">
        <f>IF(G60*H60&lt;&gt;0, TRUNC(G60*H60,1),"")</f>
        <v/>
      </c>
      <c r="J60" s="15"/>
      <c r="K60" s="15"/>
      <c r="L60" s="15" t="str">
        <f>IF(G60*K60&lt;&gt;0, TRUNC(G60*K60,1),"")</f>
        <v/>
      </c>
      <c r="M60" s="15"/>
      <c r="N60" s="15" t="str">
        <f>IF(G60*M60&lt;&gt;0, TRUNC(G60*M60,1),"")</f>
        <v/>
      </c>
      <c r="O60" s="15"/>
      <c r="P60" s="15" t="str">
        <f t="shared" si="20"/>
        <v/>
      </c>
      <c r="Q60" s="12"/>
      <c r="R60" s="45"/>
      <c r="S60" s="45"/>
      <c r="T60" s="45"/>
      <c r="U60" s="45"/>
      <c r="V60" s="45"/>
      <c r="W60" s="45"/>
      <c r="X60" s="45"/>
      <c r="Y60" s="45"/>
      <c r="Z60" s="45" t="s">
        <v>387</v>
      </c>
      <c r="AA60" s="45"/>
      <c r="AB60" s="45"/>
      <c r="AC60" s="45"/>
    </row>
    <row r="61" spans="1:31" ht="23.25" customHeight="1" x14ac:dyDescent="0.15">
      <c r="A61" s="46" t="s">
        <v>321</v>
      </c>
      <c r="B61" s="46" t="s">
        <v>383</v>
      </c>
      <c r="C61" s="1" t="s">
        <v>322</v>
      </c>
      <c r="D61" s="189" t="s">
        <v>416</v>
      </c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1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31" ht="23.25" customHeight="1" x14ac:dyDescent="0.15">
      <c r="A62" s="46" t="s">
        <v>417</v>
      </c>
      <c r="B62" s="46" t="s">
        <v>323</v>
      </c>
      <c r="C62" s="1" t="s">
        <v>154</v>
      </c>
      <c r="D62" s="12" t="s">
        <v>155</v>
      </c>
      <c r="E62" s="12" t="s">
        <v>156</v>
      </c>
      <c r="F62" s="19" t="s">
        <v>149</v>
      </c>
      <c r="G62" s="15">
        <v>1</v>
      </c>
      <c r="H62" s="15">
        <f>합산자재!H7</f>
        <v>0</v>
      </c>
      <c r="I62" s="15" t="str">
        <f>IF(G62*H62&lt;&gt;0, TRUNC(G62*H62,1),"")</f>
        <v/>
      </c>
      <c r="J62" s="15">
        <v>1</v>
      </c>
      <c r="K62" s="15">
        <f>합산자재!I7</f>
        <v>0</v>
      </c>
      <c r="L62" s="15" t="str">
        <f>IF(G62*K62&lt;&gt;0, TRUNC(G62*K62,1),"")</f>
        <v/>
      </c>
      <c r="M62" s="15">
        <f>합산자재!J7</f>
        <v>0</v>
      </c>
      <c r="N62" s="15" t="str">
        <f>IF(G62*M62&lt;&gt;0, TRUNC(G62*M62,1),"")</f>
        <v/>
      </c>
      <c r="O62" s="15"/>
      <c r="P62" s="15" t="str">
        <f t="shared" ref="P62:P68" si="21">IF(SUM(I62,L62,N62)&lt;&gt;0,TRUNC(SUM(I62,L62,N62),1),"")</f>
        <v/>
      </c>
      <c r="Q62" s="12"/>
      <c r="R62" s="45" t="s">
        <v>403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>
        <f>G62*H62</f>
        <v>0</v>
      </c>
    </row>
    <row r="63" spans="1:31" ht="23.25" customHeight="1" x14ac:dyDescent="0.15">
      <c r="A63" s="46" t="s">
        <v>417</v>
      </c>
      <c r="B63" s="46" t="s">
        <v>323</v>
      </c>
      <c r="C63" s="1" t="s">
        <v>154</v>
      </c>
      <c r="D63" s="12" t="s">
        <v>155</v>
      </c>
      <c r="E63" s="12" t="s">
        <v>156</v>
      </c>
      <c r="F63" s="19" t="s">
        <v>149</v>
      </c>
      <c r="G63" s="15">
        <v>0.1</v>
      </c>
      <c r="H63" s="15">
        <f>합산자재!H7</f>
        <v>0</v>
      </c>
      <c r="I63" s="15" t="str">
        <f>IF(G63*H63&lt;&gt;0, TRUNC(G63*H63,1),"")</f>
        <v/>
      </c>
      <c r="J63" s="15">
        <v>0.1</v>
      </c>
      <c r="K63" s="15">
        <f>합산자재!I7</f>
        <v>0</v>
      </c>
      <c r="L63" s="15" t="str">
        <f>IF(G63*K63&lt;&gt;0, TRUNC(G63*K63,1),"")</f>
        <v/>
      </c>
      <c r="M63" s="15">
        <f>합산자재!J7</f>
        <v>0</v>
      </c>
      <c r="N63" s="15" t="str">
        <f>IF(G63*M63&lt;&gt;0, TRUNC(G63*M63,1),"")</f>
        <v/>
      </c>
      <c r="O63" s="15"/>
      <c r="P63" s="15" t="str">
        <f t="shared" si="21"/>
        <v/>
      </c>
      <c r="Q63" s="12"/>
      <c r="R63" s="45" t="s">
        <v>403</v>
      </c>
      <c r="S63" s="45"/>
      <c r="T63" s="45"/>
      <c r="U63" s="45"/>
      <c r="V63" s="45"/>
      <c r="W63" s="45"/>
      <c r="X63" s="45"/>
      <c r="Y63" s="45"/>
      <c r="Z63" s="45" t="s">
        <v>387</v>
      </c>
      <c r="AA63" s="45"/>
      <c r="AB63" s="45"/>
      <c r="AC63" s="45"/>
    </row>
    <row r="64" spans="1:31" ht="23.25" customHeight="1" x14ac:dyDescent="0.15">
      <c r="A64" s="46" t="s">
        <v>408</v>
      </c>
      <c r="B64" s="46" t="s">
        <v>323</v>
      </c>
      <c r="C64" s="1" t="s">
        <v>409</v>
      </c>
      <c r="D64" s="12" t="s">
        <v>410</v>
      </c>
      <c r="E64" s="12" t="s">
        <v>411</v>
      </c>
      <c r="F64" s="19" t="s">
        <v>225</v>
      </c>
      <c r="G64" s="15">
        <v>1</v>
      </c>
      <c r="H64" s="15">
        <f>IF(TRUNC((AD64+AC64)/$AD$3,1)*$AD$3-AD64 &lt;0, AC64, TRUNC((AD64+AC64)/$AD$3,1)*$AD$3-AD64)</f>
        <v>0</v>
      </c>
      <c r="I64" s="15">
        <f>H64</f>
        <v>0</v>
      </c>
      <c r="J64" s="15">
        <v>1</v>
      </c>
      <c r="K64" s="15"/>
      <c r="L64" s="15" t="str">
        <f>IF(G64*K64&lt;&gt;0, TRUNC(G64*K64,1),"")</f>
        <v/>
      </c>
      <c r="M64" s="15"/>
      <c r="N64" s="15" t="str">
        <f>IF(G64*M64&lt;&gt;0, TRUNC(G64*M64,1),"")</f>
        <v/>
      </c>
      <c r="O64" s="15"/>
      <c r="P64" s="15" t="str">
        <f t="shared" si="21"/>
        <v/>
      </c>
      <c r="Q64" s="12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>
        <f>TRUNC(TRUNC(SUM(AC61:AC63))*옵션!$B$33/100,1)</f>
        <v>0</v>
      </c>
      <c r="AD64" s="2">
        <f>TRUNC(SUM(I61:I63))+TRUNC(SUM(N61:N63))</f>
        <v>0</v>
      </c>
    </row>
    <row r="65" spans="1:31" ht="23.25" customHeight="1" x14ac:dyDescent="0.15">
      <c r="A65" s="46" t="s">
        <v>254</v>
      </c>
      <c r="B65" s="46" t="s">
        <v>323</v>
      </c>
      <c r="C65" s="1" t="s">
        <v>234</v>
      </c>
      <c r="D65" s="12" t="s">
        <v>235</v>
      </c>
      <c r="E65" s="12" t="s">
        <v>236</v>
      </c>
      <c r="F65" s="19" t="s">
        <v>237</v>
      </c>
      <c r="G65" s="15">
        <f>'일위노임(전기)'!G24</f>
        <v>3.5200000000000002E-2</v>
      </c>
      <c r="H65" s="15">
        <f>합산자재!H38</f>
        <v>0</v>
      </c>
      <c r="I65" s="15" t="str">
        <f>IF(G65*H65&lt;&gt;0, TRUNC(G65*H65,1),"")</f>
        <v/>
      </c>
      <c r="J65" s="15">
        <v>4.3999999999999997E-2</v>
      </c>
      <c r="K65" s="15">
        <f>합산자재!I38</f>
        <v>0</v>
      </c>
      <c r="L65" s="15" t="str">
        <f>IF(G65*K65&lt;&gt;0, TRUNC(G65*K65,1),"")</f>
        <v/>
      </c>
      <c r="M65" s="15">
        <f>합산자재!J38</f>
        <v>0</v>
      </c>
      <c r="N65" s="15" t="str">
        <f>IF(G65*M65&lt;&gt;0, TRUNC(G65*M65,1),"")</f>
        <v/>
      </c>
      <c r="O65" s="15"/>
      <c r="P65" s="15" t="str">
        <f t="shared" si="21"/>
        <v/>
      </c>
      <c r="Q65" s="12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E65" s="2" t="str">
        <f>L65</f>
        <v/>
      </c>
    </row>
    <row r="66" spans="1:31" ht="23.25" customHeight="1" x14ac:dyDescent="0.15">
      <c r="A66" s="46" t="s">
        <v>391</v>
      </c>
      <c r="B66" s="46" t="s">
        <v>323</v>
      </c>
      <c r="C66" s="1" t="s">
        <v>392</v>
      </c>
      <c r="D66" s="12" t="s">
        <v>393</v>
      </c>
      <c r="E66" s="12" t="s">
        <v>394</v>
      </c>
      <c r="F66" s="19" t="s">
        <v>225</v>
      </c>
      <c r="G66" s="15">
        <v>1</v>
      </c>
      <c r="H66" s="15">
        <f>IF(TRUNC((AD67+AC67)/$AE$3,1)*$AE$3-AD67 &lt;0, AC67, TRUNC((AD67+AC67)/$AE$3,1)*$AE$3-AD67)</f>
        <v>0</v>
      </c>
      <c r="I66" s="15">
        <f>H66</f>
        <v>0</v>
      </c>
      <c r="J66" s="15">
        <v>1</v>
      </c>
      <c r="K66" s="15"/>
      <c r="L66" s="15" t="str">
        <f>IF(G66*K66&lt;&gt;0, TRUNC(G66*K66,1),"")</f>
        <v/>
      </c>
      <c r="M66" s="15"/>
      <c r="N66" s="15" t="str">
        <f>IF(G66*M66&lt;&gt;0, TRUNC(G66*M66,1),"")</f>
        <v/>
      </c>
      <c r="O66" s="15"/>
      <c r="P66" s="15" t="str">
        <f t="shared" si="21"/>
        <v/>
      </c>
      <c r="Q66" s="12"/>
      <c r="R66" s="45"/>
      <c r="S66" s="45"/>
      <c r="T66" s="45"/>
      <c r="U66" s="45"/>
      <c r="V66" s="45"/>
      <c r="W66" s="45"/>
      <c r="X66" s="45"/>
      <c r="Y66" s="45"/>
      <c r="Z66" s="45" t="s">
        <v>387</v>
      </c>
      <c r="AA66" s="45"/>
      <c r="AB66" s="45"/>
      <c r="AC66" s="45"/>
    </row>
    <row r="67" spans="1:31" ht="23.25" customHeight="1" x14ac:dyDescent="0.15">
      <c r="A67" s="46"/>
      <c r="B67" s="46" t="s">
        <v>395</v>
      </c>
      <c r="D67" s="52" t="s">
        <v>396</v>
      </c>
      <c r="E67" s="52"/>
      <c r="F67" s="55"/>
      <c r="G67" s="34"/>
      <c r="H67" s="34"/>
      <c r="I67" s="34">
        <f>TRUNC(SUM(I61:I66))</f>
        <v>0</v>
      </c>
      <c r="J67" s="34"/>
      <c r="K67" s="34"/>
      <c r="L67" s="34">
        <f>TRUNC(SUM(L61:L66))</f>
        <v>0</v>
      </c>
      <c r="M67" s="34"/>
      <c r="N67" s="34">
        <f>TRUNC(SUM(N61:N66))</f>
        <v>0</v>
      </c>
      <c r="O67" s="34"/>
      <c r="P67" s="34" t="str">
        <f t="shared" si="21"/>
        <v/>
      </c>
      <c r="Q67" s="52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>
        <f>TRUNC(AE67*옵션!$B$36/100,1)</f>
        <v>0</v>
      </c>
      <c r="AD67" s="2">
        <f>TRUNC(SUM(L61:L65))</f>
        <v>0</v>
      </c>
      <c r="AE67" s="2">
        <f>TRUNC(SUM(AE61:AE66))</f>
        <v>0</v>
      </c>
    </row>
    <row r="68" spans="1:31" ht="23.25" customHeight="1" x14ac:dyDescent="0.15">
      <c r="A68" s="46"/>
      <c r="B68" s="46"/>
      <c r="D68" s="12"/>
      <c r="E68" s="12"/>
      <c r="F68" s="19"/>
      <c r="G68" s="15"/>
      <c r="H68" s="15"/>
      <c r="I68" s="15" t="str">
        <f>IF(G68*H68&lt;&gt;0, TRUNC(G68*H68,1),"")</f>
        <v/>
      </c>
      <c r="J68" s="15"/>
      <c r="K68" s="15"/>
      <c r="L68" s="15" t="str">
        <f>IF(G68*K68&lt;&gt;0, TRUNC(G68*K68,1),"")</f>
        <v/>
      </c>
      <c r="M68" s="15"/>
      <c r="N68" s="15" t="str">
        <f>IF(G68*M68&lt;&gt;0, TRUNC(G68*M68,1),"")</f>
        <v/>
      </c>
      <c r="O68" s="15"/>
      <c r="P68" s="15" t="str">
        <f t="shared" si="21"/>
        <v/>
      </c>
      <c r="Q68" s="12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31" ht="23.25" customHeight="1" x14ac:dyDescent="0.15">
      <c r="A69" s="46" t="s">
        <v>324</v>
      </c>
      <c r="B69" s="46" t="s">
        <v>383</v>
      </c>
      <c r="C69" s="1" t="s">
        <v>325</v>
      </c>
      <c r="D69" s="189" t="s">
        <v>418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1"/>
      <c r="R69" s="45"/>
      <c r="S69" s="45"/>
      <c r="T69" s="45"/>
      <c r="U69" s="45"/>
      <c r="V69" s="45"/>
      <c r="W69" s="45"/>
      <c r="X69" s="45"/>
      <c r="Y69" s="45"/>
      <c r="Z69" s="45" t="s">
        <v>387</v>
      </c>
      <c r="AA69" s="45"/>
      <c r="AB69" s="45"/>
      <c r="AC69" s="45"/>
    </row>
    <row r="70" spans="1:31" ht="23.25" customHeight="1" x14ac:dyDescent="0.15">
      <c r="A70" s="46" t="s">
        <v>419</v>
      </c>
      <c r="B70" s="46" t="s">
        <v>326</v>
      </c>
      <c r="C70" s="1" t="s">
        <v>160</v>
      </c>
      <c r="D70" s="12" t="s">
        <v>161</v>
      </c>
      <c r="E70" s="12" t="s">
        <v>162</v>
      </c>
      <c r="F70" s="19" t="s">
        <v>159</v>
      </c>
      <c r="G70" s="15">
        <v>1</v>
      </c>
      <c r="H70" s="15">
        <f>합산자재!H9</f>
        <v>0</v>
      </c>
      <c r="I70" s="15" t="str">
        <f>IF(G70*H70&lt;&gt;0, TRUNC(G70*H70,1),"")</f>
        <v/>
      </c>
      <c r="J70" s="15">
        <v>1</v>
      </c>
      <c r="K70" s="15">
        <f>합산자재!I9</f>
        <v>0</v>
      </c>
      <c r="L70" s="15" t="str">
        <f>IF(G70*K70&lt;&gt;0, TRUNC(G70*K70,1),"")</f>
        <v/>
      </c>
      <c r="M70" s="15">
        <f>합산자재!J9</f>
        <v>0</v>
      </c>
      <c r="N70" s="15" t="str">
        <f>IF(G70*M70&lt;&gt;0, TRUNC(G70*M70,1),"")</f>
        <v/>
      </c>
      <c r="O70" s="15"/>
      <c r="P70" s="15" t="str">
        <f>IF(SUM(I70,L70,N70)&lt;&gt;0,TRUNC(SUM(I70,L70,N70),1),"")</f>
        <v/>
      </c>
      <c r="Q70" s="12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31" ht="23.25" customHeight="1" x14ac:dyDescent="0.15">
      <c r="A71" s="46" t="s">
        <v>254</v>
      </c>
      <c r="B71" s="46" t="s">
        <v>326</v>
      </c>
      <c r="C71" s="1" t="s">
        <v>234</v>
      </c>
      <c r="D71" s="12" t="s">
        <v>235</v>
      </c>
      <c r="E71" s="12" t="s">
        <v>236</v>
      </c>
      <c r="F71" s="19" t="s">
        <v>237</v>
      </c>
      <c r="G71" s="15">
        <f>'일위노임(전기)'!G27</f>
        <v>9.6000000000000002E-2</v>
      </c>
      <c r="H71" s="15">
        <f>합산자재!H38</f>
        <v>0</v>
      </c>
      <c r="I71" s="15" t="str">
        <f>IF(G71*H71&lt;&gt;0, TRUNC(G71*H71,1),"")</f>
        <v/>
      </c>
      <c r="J71" s="15">
        <v>0.12</v>
      </c>
      <c r="K71" s="15">
        <f>합산자재!I38</f>
        <v>0</v>
      </c>
      <c r="L71" s="15" t="str">
        <f>IF(G71*K71&lt;&gt;0, TRUNC(G71*K71,1),"")</f>
        <v/>
      </c>
      <c r="M71" s="15">
        <f>합산자재!J38</f>
        <v>0</v>
      </c>
      <c r="N71" s="15" t="str">
        <f>IF(G71*M71&lt;&gt;0, TRUNC(G71*M71,1),"")</f>
        <v/>
      </c>
      <c r="O71" s="15"/>
      <c r="P71" s="15" t="str">
        <f>IF(SUM(I71,L71,N71)&lt;&gt;0,TRUNC(SUM(I71,L71,N71),1),"")</f>
        <v/>
      </c>
      <c r="Q71" s="12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E71" s="2" t="str">
        <f>L71</f>
        <v/>
      </c>
    </row>
    <row r="72" spans="1:31" ht="23.25" customHeight="1" x14ac:dyDescent="0.15">
      <c r="A72" s="46" t="s">
        <v>391</v>
      </c>
      <c r="B72" s="46" t="s">
        <v>326</v>
      </c>
      <c r="C72" s="1" t="s">
        <v>392</v>
      </c>
      <c r="D72" s="12" t="s">
        <v>393</v>
      </c>
      <c r="E72" s="12" t="s">
        <v>394</v>
      </c>
      <c r="F72" s="19" t="s">
        <v>225</v>
      </c>
      <c r="G72" s="15">
        <v>1</v>
      </c>
      <c r="H72" s="15">
        <f>IF(TRUNC((AD73+AC73)/$AE$3,1)*$AE$3-AD73 &lt;0, AC73, TRUNC((AD73+AC73)/$AE$3,1)*$AE$3-AD73)</f>
        <v>0</v>
      </c>
      <c r="I72" s="15">
        <f>H72</f>
        <v>0</v>
      </c>
      <c r="J72" s="15">
        <v>1</v>
      </c>
      <c r="K72" s="15"/>
      <c r="L72" s="15" t="str">
        <f>IF(G72*K72&lt;&gt;0, TRUNC(G72*K72,1),"")</f>
        <v/>
      </c>
      <c r="M72" s="15"/>
      <c r="N72" s="15" t="str">
        <f>IF(G72*M72&lt;&gt;0, TRUNC(G72*M72,1),"")</f>
        <v/>
      </c>
      <c r="O72" s="15"/>
      <c r="P72" s="15" t="str">
        <f>IF(SUM(I72,L72,N72)&lt;&gt;0,TRUNC(SUM(I72,L72,N72),1),"")</f>
        <v/>
      </c>
      <c r="Q72" s="12"/>
      <c r="R72" s="45"/>
      <c r="S72" s="45"/>
      <c r="T72" s="45"/>
      <c r="U72" s="45"/>
      <c r="V72" s="45"/>
      <c r="W72" s="45"/>
      <c r="X72" s="45"/>
      <c r="Y72" s="45"/>
      <c r="Z72" s="45" t="s">
        <v>387</v>
      </c>
      <c r="AA72" s="45"/>
      <c r="AB72" s="45"/>
      <c r="AC72" s="45"/>
    </row>
    <row r="73" spans="1:31" ht="23.25" customHeight="1" x14ac:dyDescent="0.15">
      <c r="A73" s="46"/>
      <c r="B73" s="46" t="s">
        <v>395</v>
      </c>
      <c r="D73" s="52" t="s">
        <v>396</v>
      </c>
      <c r="E73" s="52"/>
      <c r="F73" s="55"/>
      <c r="G73" s="34"/>
      <c r="H73" s="34"/>
      <c r="I73" s="34">
        <f>TRUNC(SUM(I69:I72))</f>
        <v>0</v>
      </c>
      <c r="J73" s="34"/>
      <c r="K73" s="34"/>
      <c r="L73" s="34">
        <f>TRUNC(SUM(L69:L72))</f>
        <v>0</v>
      </c>
      <c r="M73" s="34"/>
      <c r="N73" s="34">
        <f>TRUNC(SUM(N69:N72))</f>
        <v>0</v>
      </c>
      <c r="O73" s="34"/>
      <c r="P73" s="34" t="str">
        <f>IF(SUM(I73,L73,N73)&lt;&gt;0,TRUNC(SUM(I73,L73,N73),1),"")</f>
        <v/>
      </c>
      <c r="Q73" s="52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>
        <f>TRUNC(AE73*옵션!$B$36/100,1)</f>
        <v>0</v>
      </c>
      <c r="AD73" s="2">
        <f>TRUNC(SUM(L69:L71))</f>
        <v>0</v>
      </c>
      <c r="AE73" s="2">
        <f>TRUNC(SUM(AE69:AE72))</f>
        <v>0</v>
      </c>
    </row>
    <row r="74" spans="1:31" ht="23.25" customHeight="1" x14ac:dyDescent="0.15">
      <c r="A74" s="46"/>
      <c r="B74" s="46"/>
      <c r="D74" s="12"/>
      <c r="E74" s="12"/>
      <c r="F74" s="19"/>
      <c r="G74" s="15"/>
      <c r="H74" s="15"/>
      <c r="I74" s="15" t="str">
        <f>IF(G74*H74&lt;&gt;0, TRUNC(G74*H74,1),"")</f>
        <v/>
      </c>
      <c r="J74" s="15"/>
      <c r="K74" s="15"/>
      <c r="L74" s="15" t="str">
        <f>IF(G74*K74&lt;&gt;0, TRUNC(G74*K74,1),"")</f>
        <v/>
      </c>
      <c r="M74" s="15"/>
      <c r="N74" s="15" t="str">
        <f>IF(G74*M74&lt;&gt;0, TRUNC(G74*M74,1),"")</f>
        <v/>
      </c>
      <c r="O74" s="15"/>
      <c r="P74" s="15" t="str">
        <f>IF(SUM(I74,L74,N74)&lt;&gt;0,TRUNC(SUM(I74,L74,N74),1),"")</f>
        <v/>
      </c>
      <c r="Q74" s="12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1:31" ht="23.25" customHeight="1" x14ac:dyDescent="0.15">
      <c r="A75" s="46" t="s">
        <v>327</v>
      </c>
      <c r="B75" s="46" t="s">
        <v>383</v>
      </c>
      <c r="C75" s="1" t="s">
        <v>328</v>
      </c>
      <c r="D75" s="189" t="s">
        <v>420</v>
      </c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1"/>
      <c r="R75" s="45"/>
      <c r="S75" s="45"/>
      <c r="T75" s="45"/>
      <c r="U75" s="45"/>
      <c r="V75" s="45"/>
      <c r="W75" s="45"/>
      <c r="X75" s="45"/>
      <c r="Y75" s="45"/>
      <c r="Z75" s="45" t="s">
        <v>387</v>
      </c>
      <c r="AA75" s="45"/>
      <c r="AB75" s="45"/>
      <c r="AC75" s="45"/>
    </row>
    <row r="76" spans="1:31" ht="23.25" customHeight="1" x14ac:dyDescent="0.15">
      <c r="A76" s="46" t="s">
        <v>421</v>
      </c>
      <c r="B76" s="46" t="s">
        <v>329</v>
      </c>
      <c r="C76" s="1" t="s">
        <v>166</v>
      </c>
      <c r="D76" s="12" t="s">
        <v>167</v>
      </c>
      <c r="E76" s="12" t="s">
        <v>168</v>
      </c>
      <c r="F76" s="19" t="s">
        <v>169</v>
      </c>
      <c r="G76" s="15">
        <v>1</v>
      </c>
      <c r="H76" s="15">
        <f>합산자재!H11</f>
        <v>0</v>
      </c>
      <c r="I76" s="15" t="str">
        <f>IF(G76*H76&lt;&gt;0, TRUNC(G76*H76,1),"")</f>
        <v/>
      </c>
      <c r="J76" s="15">
        <v>1</v>
      </c>
      <c r="K76" s="15">
        <f>합산자재!I11</f>
        <v>0</v>
      </c>
      <c r="L76" s="15" t="str">
        <f>IF(G76*K76&lt;&gt;0, TRUNC(G76*K76,1),"")</f>
        <v/>
      </c>
      <c r="M76" s="15">
        <f>합산자재!J11</f>
        <v>0</v>
      </c>
      <c r="N76" s="15" t="str">
        <f>IF(G76*M76&lt;&gt;0, TRUNC(G76*M76,1),"")</f>
        <v/>
      </c>
      <c r="O76" s="15"/>
      <c r="P76" s="15" t="str">
        <f>IF(SUM(I76,L76,N76)&lt;&gt;0,TRUNC(SUM(I76,L76,N76),1),"")</f>
        <v/>
      </c>
      <c r="Q76" s="12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1:31" ht="23.25" customHeight="1" x14ac:dyDescent="0.15">
      <c r="A77" s="46" t="s">
        <v>254</v>
      </c>
      <c r="B77" s="46" t="s">
        <v>329</v>
      </c>
      <c r="C77" s="1" t="s">
        <v>234</v>
      </c>
      <c r="D77" s="12" t="s">
        <v>235</v>
      </c>
      <c r="E77" s="12" t="s">
        <v>236</v>
      </c>
      <c r="F77" s="19" t="s">
        <v>237</v>
      </c>
      <c r="G77" s="15">
        <f>'일위노임(전기)'!G30</f>
        <v>3.2000000000000001E-2</v>
      </c>
      <c r="H77" s="15">
        <f>합산자재!H38</f>
        <v>0</v>
      </c>
      <c r="I77" s="15" t="str">
        <f>IF(G77*H77&lt;&gt;0, TRUNC(G77*H77,1),"")</f>
        <v/>
      </c>
      <c r="J77" s="15">
        <v>0.04</v>
      </c>
      <c r="K77" s="15">
        <f>합산자재!I38</f>
        <v>0</v>
      </c>
      <c r="L77" s="15" t="str">
        <f>IF(G77*K77&lt;&gt;0, TRUNC(G77*K77,1),"")</f>
        <v/>
      </c>
      <c r="M77" s="15">
        <f>합산자재!J38</f>
        <v>0</v>
      </c>
      <c r="N77" s="15" t="str">
        <f>IF(G77*M77&lt;&gt;0, TRUNC(G77*M77,1),"")</f>
        <v/>
      </c>
      <c r="O77" s="15"/>
      <c r="P77" s="15" t="str">
        <f>IF(SUM(I77,L77,N77)&lt;&gt;0,TRUNC(SUM(I77,L77,N77),1),"")</f>
        <v/>
      </c>
      <c r="Q77" s="12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E77" s="2" t="str">
        <f>L77</f>
        <v/>
      </c>
    </row>
    <row r="78" spans="1:31" ht="23.25" customHeight="1" x14ac:dyDescent="0.15">
      <c r="A78" s="46" t="s">
        <v>391</v>
      </c>
      <c r="B78" s="46" t="s">
        <v>329</v>
      </c>
      <c r="C78" s="1" t="s">
        <v>392</v>
      </c>
      <c r="D78" s="12" t="s">
        <v>393</v>
      </c>
      <c r="E78" s="12" t="s">
        <v>394</v>
      </c>
      <c r="F78" s="19" t="s">
        <v>225</v>
      </c>
      <c r="G78" s="15">
        <v>1</v>
      </c>
      <c r="H78" s="15">
        <f>IF(TRUNC((AD79+AC79)/$AE$3,1)*$AE$3-AD79 &lt;0, AC79, TRUNC((AD79+AC79)/$AE$3,1)*$AE$3-AD79)</f>
        <v>0</v>
      </c>
      <c r="I78" s="15">
        <f>H78</f>
        <v>0</v>
      </c>
      <c r="J78" s="15">
        <v>1</v>
      </c>
      <c r="K78" s="15"/>
      <c r="L78" s="15" t="str">
        <f>IF(G78*K78&lt;&gt;0, TRUNC(G78*K78,1),"")</f>
        <v/>
      </c>
      <c r="M78" s="15"/>
      <c r="N78" s="15" t="str">
        <f>IF(G78*M78&lt;&gt;0, TRUNC(G78*M78,1),"")</f>
        <v/>
      </c>
      <c r="O78" s="15"/>
      <c r="P78" s="15" t="str">
        <f>IF(SUM(I78,L78,N78)&lt;&gt;0,TRUNC(SUM(I78,L78,N78),1),"")</f>
        <v/>
      </c>
      <c r="Q78" s="12"/>
      <c r="R78" s="45"/>
      <c r="S78" s="45"/>
      <c r="T78" s="45"/>
      <c r="U78" s="45"/>
      <c r="V78" s="45"/>
      <c r="W78" s="45"/>
      <c r="X78" s="45"/>
      <c r="Y78" s="45"/>
      <c r="Z78" s="45" t="s">
        <v>387</v>
      </c>
      <c r="AA78" s="45"/>
      <c r="AB78" s="45"/>
      <c r="AC78" s="45"/>
    </row>
    <row r="79" spans="1:31" ht="23.25" customHeight="1" x14ac:dyDescent="0.15">
      <c r="A79" s="46"/>
      <c r="B79" s="46" t="s">
        <v>395</v>
      </c>
      <c r="D79" s="52" t="s">
        <v>396</v>
      </c>
      <c r="E79" s="52"/>
      <c r="F79" s="55"/>
      <c r="G79" s="34"/>
      <c r="H79" s="34"/>
      <c r="I79" s="34">
        <f>TRUNC(SUM(I75:I78))</f>
        <v>0</v>
      </c>
      <c r="J79" s="34"/>
      <c r="K79" s="34"/>
      <c r="L79" s="34">
        <f>TRUNC(SUM(L75:L78))</f>
        <v>0</v>
      </c>
      <c r="M79" s="34"/>
      <c r="N79" s="34">
        <f>TRUNC(SUM(N75:N78))</f>
        <v>0</v>
      </c>
      <c r="O79" s="34"/>
      <c r="P79" s="34" t="str">
        <f>IF(SUM(I79,L79,N79)&lt;&gt;0,TRUNC(SUM(I79,L79,N79),1),"")</f>
        <v/>
      </c>
      <c r="Q79" s="52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>
        <f>TRUNC(AE79*옵션!$B$36/100,1)</f>
        <v>0</v>
      </c>
      <c r="AD79" s="2">
        <f>TRUNC(SUM(L75:L77))</f>
        <v>0</v>
      </c>
      <c r="AE79" s="2">
        <f>TRUNC(SUM(AE75:AE78))</f>
        <v>0</v>
      </c>
    </row>
    <row r="80" spans="1:31" ht="23.25" customHeight="1" x14ac:dyDescent="0.15">
      <c r="A80" s="46"/>
      <c r="B80" s="46"/>
      <c r="D80" s="12"/>
      <c r="E80" s="12"/>
      <c r="F80" s="19"/>
      <c r="G80" s="15"/>
      <c r="H80" s="15"/>
      <c r="I80" s="15" t="str">
        <f>IF(G80*H80&lt;&gt;0, TRUNC(G80*H80,1),"")</f>
        <v/>
      </c>
      <c r="J80" s="15"/>
      <c r="K80" s="15"/>
      <c r="L80" s="15" t="str">
        <f>IF(G80*K80&lt;&gt;0, TRUNC(G80*K80,1),"")</f>
        <v/>
      </c>
      <c r="M80" s="15"/>
      <c r="N80" s="15" t="str">
        <f>IF(G80*M80&lt;&gt;0, TRUNC(G80*M80,1),"")</f>
        <v/>
      </c>
      <c r="O80" s="15"/>
      <c r="P80" s="15" t="str">
        <f>IF(SUM(I80,L80,N80)&lt;&gt;0,TRUNC(SUM(I80,L80,N80),1),"")</f>
        <v/>
      </c>
      <c r="Q80" s="1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spans="1:31" ht="23.25" customHeight="1" x14ac:dyDescent="0.15">
      <c r="A81" s="46" t="s">
        <v>330</v>
      </c>
      <c r="B81" s="46" t="s">
        <v>383</v>
      </c>
      <c r="C81" s="1" t="s">
        <v>331</v>
      </c>
      <c r="D81" s="189" t="s">
        <v>422</v>
      </c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1"/>
      <c r="R81" s="45"/>
      <c r="S81" s="45"/>
      <c r="T81" s="45"/>
      <c r="U81" s="45"/>
      <c r="V81" s="45"/>
      <c r="W81" s="45"/>
      <c r="X81" s="45"/>
      <c r="Y81" s="45"/>
      <c r="Z81" s="45" t="s">
        <v>387</v>
      </c>
      <c r="AA81" s="45"/>
      <c r="AB81" s="45"/>
      <c r="AC81" s="45"/>
    </row>
    <row r="82" spans="1:31" ht="23.25" customHeight="1" x14ac:dyDescent="0.15">
      <c r="A82" s="46" t="s">
        <v>423</v>
      </c>
      <c r="B82" s="46" t="s">
        <v>332</v>
      </c>
      <c r="C82" s="1" t="s">
        <v>170</v>
      </c>
      <c r="D82" s="12" t="s">
        <v>171</v>
      </c>
      <c r="E82" s="12" t="s">
        <v>172</v>
      </c>
      <c r="F82" s="19" t="s">
        <v>159</v>
      </c>
      <c r="G82" s="15">
        <v>1</v>
      </c>
      <c r="H82" s="15">
        <f>합산자재!H12</f>
        <v>0</v>
      </c>
      <c r="I82" s="15" t="str">
        <f>IF(G82*H82&lt;&gt;0, TRUNC(G82*H82,1),"")</f>
        <v/>
      </c>
      <c r="J82" s="15">
        <v>1</v>
      </c>
      <c r="K82" s="15">
        <f>합산자재!I12</f>
        <v>0</v>
      </c>
      <c r="L82" s="15" t="str">
        <f>IF(G82*K82&lt;&gt;0, TRUNC(G82*K82,1),"")</f>
        <v/>
      </c>
      <c r="M82" s="15">
        <f>합산자재!J12</f>
        <v>0</v>
      </c>
      <c r="N82" s="15" t="str">
        <f>IF(G82*M82&lt;&gt;0, TRUNC(G82*M82,1),"")</f>
        <v/>
      </c>
      <c r="O82" s="15"/>
      <c r="P82" s="15" t="str">
        <f>IF(SUM(I82,L82,N82)&lt;&gt;0,TRUNC(SUM(I82,L82,N82),1),"")</f>
        <v/>
      </c>
      <c r="Q82" s="12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spans="1:31" ht="23.25" customHeight="1" x14ac:dyDescent="0.15">
      <c r="A83" s="46" t="s">
        <v>254</v>
      </c>
      <c r="B83" s="46" t="s">
        <v>332</v>
      </c>
      <c r="C83" s="1" t="s">
        <v>234</v>
      </c>
      <c r="D83" s="12" t="s">
        <v>235</v>
      </c>
      <c r="E83" s="12" t="s">
        <v>236</v>
      </c>
      <c r="F83" s="19" t="s">
        <v>237</v>
      </c>
      <c r="G83" s="15">
        <f>'일위노임(전기)'!G33</f>
        <v>0.44</v>
      </c>
      <c r="H83" s="15">
        <f>합산자재!H38</f>
        <v>0</v>
      </c>
      <c r="I83" s="15" t="str">
        <f>IF(G83*H83&lt;&gt;0, TRUNC(G83*H83,1),"")</f>
        <v/>
      </c>
      <c r="J83" s="15">
        <v>0.55000000000000004</v>
      </c>
      <c r="K83" s="15">
        <f>합산자재!I38</f>
        <v>0</v>
      </c>
      <c r="L83" s="15" t="str">
        <f>IF(G83*K83&lt;&gt;0, TRUNC(G83*K83,1),"")</f>
        <v/>
      </c>
      <c r="M83" s="15">
        <f>합산자재!J38</f>
        <v>0</v>
      </c>
      <c r="N83" s="15" t="str">
        <f>IF(G83*M83&lt;&gt;0, TRUNC(G83*M83,1),"")</f>
        <v/>
      </c>
      <c r="O83" s="15"/>
      <c r="P83" s="15" t="str">
        <f>IF(SUM(I83,L83,N83)&lt;&gt;0,TRUNC(SUM(I83,L83,N83),1),"")</f>
        <v/>
      </c>
      <c r="Q83" s="12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E83" s="2" t="str">
        <f>L83</f>
        <v/>
      </c>
    </row>
    <row r="84" spans="1:31" ht="23.25" customHeight="1" x14ac:dyDescent="0.15">
      <c r="A84" s="46" t="s">
        <v>391</v>
      </c>
      <c r="B84" s="46" t="s">
        <v>332</v>
      </c>
      <c r="C84" s="1" t="s">
        <v>392</v>
      </c>
      <c r="D84" s="12" t="s">
        <v>393</v>
      </c>
      <c r="E84" s="12" t="s">
        <v>394</v>
      </c>
      <c r="F84" s="19" t="s">
        <v>225</v>
      </c>
      <c r="G84" s="15">
        <v>1</v>
      </c>
      <c r="H84" s="15">
        <f>IF(TRUNC((AD85+AC85)/$AE$3,1)*$AE$3-AD85 &lt;0, AC85, TRUNC((AD85+AC85)/$AE$3,1)*$AE$3-AD85)</f>
        <v>0</v>
      </c>
      <c r="I84" s="15">
        <f>H84</f>
        <v>0</v>
      </c>
      <c r="J84" s="15">
        <v>1</v>
      </c>
      <c r="K84" s="15"/>
      <c r="L84" s="15" t="str">
        <f>IF(G84*K84&lt;&gt;0, TRUNC(G84*K84,1),"")</f>
        <v/>
      </c>
      <c r="M84" s="15"/>
      <c r="N84" s="15" t="str">
        <f>IF(G84*M84&lt;&gt;0, TRUNC(G84*M84,1),"")</f>
        <v/>
      </c>
      <c r="O84" s="15"/>
      <c r="P84" s="15" t="str">
        <f>IF(SUM(I84,L84,N84)&lt;&gt;0,TRUNC(SUM(I84,L84,N84),1),"")</f>
        <v/>
      </c>
      <c r="Q84" s="12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31" ht="23.25" customHeight="1" x14ac:dyDescent="0.15">
      <c r="A85" s="46"/>
      <c r="B85" s="46" t="s">
        <v>395</v>
      </c>
      <c r="D85" s="52" t="s">
        <v>396</v>
      </c>
      <c r="E85" s="52"/>
      <c r="F85" s="55"/>
      <c r="G85" s="34"/>
      <c r="H85" s="34"/>
      <c r="I85" s="34">
        <f>TRUNC(SUM(I81:I84))</f>
        <v>0</v>
      </c>
      <c r="J85" s="34"/>
      <c r="K85" s="34"/>
      <c r="L85" s="34">
        <f>TRUNC(SUM(L81:L84))</f>
        <v>0</v>
      </c>
      <c r="M85" s="34"/>
      <c r="N85" s="34">
        <f>TRUNC(SUM(N81:N84))</f>
        <v>0</v>
      </c>
      <c r="O85" s="34"/>
      <c r="P85" s="34" t="str">
        <f>IF(SUM(I85,L85,N85)&lt;&gt;0,TRUNC(SUM(I85,L85,N85),1),"")</f>
        <v/>
      </c>
      <c r="Q85" s="52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>
        <f>TRUNC(AE85*옵션!$B$36/100,1)</f>
        <v>0</v>
      </c>
      <c r="AD85" s="2">
        <f>TRUNC(SUM(L81:L83))</f>
        <v>0</v>
      </c>
      <c r="AE85" s="2">
        <f>TRUNC(SUM(AE81:AE84))</f>
        <v>0</v>
      </c>
    </row>
    <row r="86" spans="1:31" ht="23.25" customHeight="1" x14ac:dyDescent="0.15">
      <c r="A86" s="46"/>
      <c r="B86" s="46"/>
      <c r="D86" s="12"/>
      <c r="E86" s="12"/>
      <c r="F86" s="19"/>
      <c r="G86" s="15"/>
      <c r="H86" s="15"/>
      <c r="I86" s="15" t="str">
        <f>IF(G86*H86&lt;&gt;0, TRUNC(G86*H86,1),"")</f>
        <v/>
      </c>
      <c r="J86" s="15"/>
      <c r="K86" s="15"/>
      <c r="L86" s="15" t="str">
        <f>IF(G86*K86&lt;&gt;0, TRUNC(G86*K86,1),"")</f>
        <v/>
      </c>
      <c r="M86" s="15"/>
      <c r="N86" s="15" t="str">
        <f>IF(G86*M86&lt;&gt;0, TRUNC(G86*M86,1),"")</f>
        <v/>
      </c>
      <c r="O86" s="15"/>
      <c r="P86" s="15" t="str">
        <f>IF(SUM(I86,L86,N86)&lt;&gt;0,TRUNC(SUM(I86,L86,N86),1),"")</f>
        <v/>
      </c>
      <c r="Q86" s="12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spans="1:31" ht="23.25" customHeight="1" x14ac:dyDescent="0.15">
      <c r="A87" s="46" t="s">
        <v>333</v>
      </c>
      <c r="B87" s="46" t="s">
        <v>383</v>
      </c>
      <c r="C87" s="1" t="s">
        <v>334</v>
      </c>
      <c r="D87" s="189" t="s">
        <v>424</v>
      </c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1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spans="1:31" ht="23.25" customHeight="1" x14ac:dyDescent="0.15">
      <c r="A88" s="46" t="s">
        <v>425</v>
      </c>
      <c r="B88" s="46" t="s">
        <v>335</v>
      </c>
      <c r="C88" s="1" t="s">
        <v>186</v>
      </c>
      <c r="D88" s="12" t="s">
        <v>187</v>
      </c>
      <c r="E88" s="12" t="s">
        <v>188</v>
      </c>
      <c r="F88" s="19" t="s">
        <v>149</v>
      </c>
      <c r="G88" s="15">
        <v>1</v>
      </c>
      <c r="H88" s="15">
        <f>합산자재!H18</f>
        <v>0</v>
      </c>
      <c r="I88" s="15" t="str">
        <f>IF(G88*H88&lt;&gt;0, TRUNC(G88*H88,1),"")</f>
        <v/>
      </c>
      <c r="J88" s="15">
        <v>1</v>
      </c>
      <c r="K88" s="15">
        <f>합산자재!I18</f>
        <v>0</v>
      </c>
      <c r="L88" s="15" t="str">
        <f>IF(G88*K88&lt;&gt;0, TRUNC(G88*K88,1),"")</f>
        <v/>
      </c>
      <c r="M88" s="15">
        <f>합산자재!J18</f>
        <v>0</v>
      </c>
      <c r="N88" s="15" t="str">
        <f>IF(G88*M88&lt;&gt;0, TRUNC(G88*M88,1),"")</f>
        <v/>
      </c>
      <c r="O88" s="15"/>
      <c r="P88" s="15" t="str">
        <f t="shared" ref="P88:P94" si="22">IF(SUM(I88,L88,N88)&lt;&gt;0,TRUNC(SUM(I88,L88,N88),1),"")</f>
        <v/>
      </c>
      <c r="Q88" s="12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>
        <f>G88*H88</f>
        <v>0</v>
      </c>
    </row>
    <row r="89" spans="1:31" ht="23.25" customHeight="1" x14ac:dyDescent="0.15">
      <c r="A89" s="46" t="s">
        <v>425</v>
      </c>
      <c r="B89" s="46" t="s">
        <v>335</v>
      </c>
      <c r="C89" s="1" t="s">
        <v>186</v>
      </c>
      <c r="D89" s="12" t="s">
        <v>187</v>
      </c>
      <c r="E89" s="12" t="s">
        <v>188</v>
      </c>
      <c r="F89" s="19" t="s">
        <v>149</v>
      </c>
      <c r="G89" s="15">
        <v>0.1</v>
      </c>
      <c r="H89" s="15">
        <f>합산자재!H18</f>
        <v>0</v>
      </c>
      <c r="I89" s="15" t="str">
        <f>IF(G89*H89&lt;&gt;0, TRUNC(G89*H89,1),"")</f>
        <v/>
      </c>
      <c r="J89" s="15">
        <v>0.1</v>
      </c>
      <c r="K89" s="15">
        <f>합산자재!I18</f>
        <v>0</v>
      </c>
      <c r="L89" s="15" t="str">
        <f>IF(G89*K89&lt;&gt;0, TRUNC(G89*K89,1),"")</f>
        <v/>
      </c>
      <c r="M89" s="15">
        <f>합산자재!J18</f>
        <v>0</v>
      </c>
      <c r="N89" s="15" t="str">
        <f>IF(G89*M89&lt;&gt;0, TRUNC(G89*M89,1),"")</f>
        <v/>
      </c>
      <c r="O89" s="15"/>
      <c r="P89" s="15" t="str">
        <f t="shared" si="22"/>
        <v/>
      </c>
      <c r="Q89" s="12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spans="1:31" ht="23.25" customHeight="1" x14ac:dyDescent="0.15">
      <c r="A90" s="46" t="s">
        <v>408</v>
      </c>
      <c r="B90" s="46" t="s">
        <v>335</v>
      </c>
      <c r="C90" s="1" t="s">
        <v>409</v>
      </c>
      <c r="D90" s="12" t="s">
        <v>410</v>
      </c>
      <c r="E90" s="12" t="s">
        <v>411</v>
      </c>
      <c r="F90" s="19" t="s">
        <v>225</v>
      </c>
      <c r="G90" s="15">
        <v>1</v>
      </c>
      <c r="H90" s="15">
        <f>IF(TRUNC((AD90+AC90)/$AD$3,1)*$AD$3-AD90 &lt;0, AC90, TRUNC((AD90+AC90)/$AD$3,1)*$AD$3-AD90)</f>
        <v>0</v>
      </c>
      <c r="I90" s="15">
        <f>H90</f>
        <v>0</v>
      </c>
      <c r="J90" s="15">
        <v>1</v>
      </c>
      <c r="K90" s="15"/>
      <c r="L90" s="15" t="str">
        <f>IF(G90*K90&lt;&gt;0, TRUNC(G90*K90,1),"")</f>
        <v/>
      </c>
      <c r="M90" s="15"/>
      <c r="N90" s="15" t="str">
        <f>IF(G90*M90&lt;&gt;0, TRUNC(G90*M90,1),"")</f>
        <v/>
      </c>
      <c r="O90" s="15"/>
      <c r="P90" s="15" t="str">
        <f t="shared" si="22"/>
        <v/>
      </c>
      <c r="Q90" s="12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>
        <f>TRUNC(TRUNC(SUM(AC87:AC89))*옵션!$B$33/100,1)</f>
        <v>0</v>
      </c>
      <c r="AD90" s="2">
        <f>TRUNC(SUM(I87:I89))+TRUNC(SUM(N87:N89))</f>
        <v>0</v>
      </c>
    </row>
    <row r="91" spans="1:31" ht="23.25" customHeight="1" x14ac:dyDescent="0.15">
      <c r="A91" s="46" t="s">
        <v>254</v>
      </c>
      <c r="B91" s="46" t="s">
        <v>335</v>
      </c>
      <c r="C91" s="1" t="s">
        <v>234</v>
      </c>
      <c r="D91" s="12" t="s">
        <v>235</v>
      </c>
      <c r="E91" s="12" t="s">
        <v>236</v>
      </c>
      <c r="F91" s="19" t="s">
        <v>237</v>
      </c>
      <c r="G91" s="15">
        <f>'일위노임(전기)'!G36</f>
        <v>8.0000000000000002E-3</v>
      </c>
      <c r="H91" s="15">
        <f>합산자재!H38</f>
        <v>0</v>
      </c>
      <c r="I91" s="15" t="str">
        <f>IF(G91*H91&lt;&gt;0, TRUNC(G91*H91,1),"")</f>
        <v/>
      </c>
      <c r="J91" s="15">
        <v>0.01</v>
      </c>
      <c r="K91" s="15">
        <f>합산자재!I38</f>
        <v>0</v>
      </c>
      <c r="L91" s="15" t="str">
        <f>IF(G91*K91&lt;&gt;0, TRUNC(G91*K91,1),"")</f>
        <v/>
      </c>
      <c r="M91" s="15">
        <f>합산자재!J38</f>
        <v>0</v>
      </c>
      <c r="N91" s="15" t="str">
        <f>IF(G91*M91&lt;&gt;0, TRUNC(G91*M91,1),"")</f>
        <v/>
      </c>
      <c r="O91" s="15"/>
      <c r="P91" s="15" t="str">
        <f t="shared" si="22"/>
        <v/>
      </c>
      <c r="Q91" s="12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E91" s="2" t="str">
        <f>L91</f>
        <v/>
      </c>
    </row>
    <row r="92" spans="1:31" ht="23.25" customHeight="1" x14ac:dyDescent="0.15">
      <c r="A92" s="46" t="s">
        <v>391</v>
      </c>
      <c r="B92" s="46" t="s">
        <v>335</v>
      </c>
      <c r="C92" s="1" t="s">
        <v>392</v>
      </c>
      <c r="D92" s="12" t="s">
        <v>393</v>
      </c>
      <c r="E92" s="12" t="s">
        <v>394</v>
      </c>
      <c r="F92" s="19" t="s">
        <v>225</v>
      </c>
      <c r="G92" s="15">
        <v>1</v>
      </c>
      <c r="H92" s="15">
        <f>IF(TRUNC((AD93+AC93)/$AE$3,1)*$AE$3-AD93 &lt;0, AC93, TRUNC((AD93+AC93)/$AE$3,1)*$AE$3-AD93)</f>
        <v>0</v>
      </c>
      <c r="I92" s="15">
        <f>H92</f>
        <v>0</v>
      </c>
      <c r="J92" s="15">
        <v>1</v>
      </c>
      <c r="K92" s="15"/>
      <c r="L92" s="15" t="str">
        <f>IF(G92*K92&lt;&gt;0, TRUNC(G92*K92,1),"")</f>
        <v/>
      </c>
      <c r="M92" s="15"/>
      <c r="N92" s="15" t="str">
        <f>IF(G92*M92&lt;&gt;0, TRUNC(G92*M92,1),"")</f>
        <v/>
      </c>
      <c r="O92" s="15"/>
      <c r="P92" s="15" t="str">
        <f t="shared" si="22"/>
        <v/>
      </c>
      <c r="Q92" s="12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spans="1:31" ht="23.25" customHeight="1" x14ac:dyDescent="0.15">
      <c r="A93" s="46"/>
      <c r="B93" s="46" t="s">
        <v>395</v>
      </c>
      <c r="D93" s="52" t="s">
        <v>396</v>
      </c>
      <c r="E93" s="52"/>
      <c r="F93" s="55"/>
      <c r="G93" s="34"/>
      <c r="H93" s="34"/>
      <c r="I93" s="34">
        <f>TRUNC(SUM(I87:I92))</f>
        <v>0</v>
      </c>
      <c r="J93" s="34"/>
      <c r="K93" s="34"/>
      <c r="L93" s="34">
        <f>TRUNC(SUM(L87:L92))</f>
        <v>0</v>
      </c>
      <c r="M93" s="34"/>
      <c r="N93" s="34">
        <f>TRUNC(SUM(N87:N92))</f>
        <v>0</v>
      </c>
      <c r="O93" s="34"/>
      <c r="P93" s="34" t="str">
        <f t="shared" si="22"/>
        <v/>
      </c>
      <c r="Q93" s="52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>
        <f>TRUNC(AE93*옵션!$B$36/100,1)</f>
        <v>0</v>
      </c>
      <c r="AD93" s="2">
        <f>TRUNC(SUM(L87:L91))</f>
        <v>0</v>
      </c>
      <c r="AE93" s="2">
        <f>TRUNC(SUM(AE87:AE92))</f>
        <v>0</v>
      </c>
    </row>
    <row r="94" spans="1:31" ht="23.25" customHeight="1" x14ac:dyDescent="0.15">
      <c r="A94" s="46"/>
      <c r="B94" s="46"/>
      <c r="D94" s="12"/>
      <c r="E94" s="12"/>
      <c r="F94" s="19"/>
      <c r="G94" s="15"/>
      <c r="H94" s="15"/>
      <c r="I94" s="15" t="str">
        <f>IF(G94*H94&lt;&gt;0, TRUNC(G94*H94,1),"")</f>
        <v/>
      </c>
      <c r="J94" s="15"/>
      <c r="K94" s="15"/>
      <c r="L94" s="15" t="str">
        <f>IF(G94*K94&lt;&gt;0, TRUNC(G94*K94,1),"")</f>
        <v/>
      </c>
      <c r="M94" s="15"/>
      <c r="N94" s="15" t="str">
        <f>IF(G94*M94&lt;&gt;0, TRUNC(G94*M94,1),"")</f>
        <v/>
      </c>
      <c r="O94" s="15"/>
      <c r="P94" s="15" t="str">
        <f t="shared" si="22"/>
        <v/>
      </c>
      <c r="Q94" s="12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spans="1:31" ht="23.25" customHeight="1" x14ac:dyDescent="0.15">
      <c r="A95" s="46" t="s">
        <v>336</v>
      </c>
      <c r="B95" s="46" t="s">
        <v>383</v>
      </c>
      <c r="C95" s="1" t="s">
        <v>337</v>
      </c>
      <c r="D95" s="189" t="s">
        <v>426</v>
      </c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1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spans="1:31" ht="23.25" customHeight="1" x14ac:dyDescent="0.15">
      <c r="A96" s="46" t="s">
        <v>427</v>
      </c>
      <c r="B96" s="46" t="s">
        <v>338</v>
      </c>
      <c r="C96" s="1" t="s">
        <v>189</v>
      </c>
      <c r="D96" s="12" t="s">
        <v>187</v>
      </c>
      <c r="E96" s="12" t="s">
        <v>190</v>
      </c>
      <c r="F96" s="19" t="s">
        <v>149</v>
      </c>
      <c r="G96" s="15">
        <v>1</v>
      </c>
      <c r="H96" s="15">
        <f>합산자재!H19</f>
        <v>0</v>
      </c>
      <c r="I96" s="15" t="str">
        <f>IF(G96*H96&lt;&gt;0, TRUNC(G96*H96,1),"")</f>
        <v/>
      </c>
      <c r="J96" s="15">
        <v>1</v>
      </c>
      <c r="K96" s="15">
        <f>합산자재!I19</f>
        <v>0</v>
      </c>
      <c r="L96" s="15" t="str">
        <f>IF(G96*K96&lt;&gt;0, TRUNC(G96*K96,1),"")</f>
        <v/>
      </c>
      <c r="M96" s="15">
        <f>합산자재!J19</f>
        <v>0</v>
      </c>
      <c r="N96" s="15" t="str">
        <f>IF(G96*M96&lt;&gt;0, TRUNC(G96*M96,1),"")</f>
        <v/>
      </c>
      <c r="O96" s="15"/>
      <c r="P96" s="15" t="str">
        <f t="shared" ref="P96:P102" si="23">IF(SUM(I96,L96,N96)&lt;&gt;0,TRUNC(SUM(I96,L96,N96),1),"")</f>
        <v/>
      </c>
      <c r="Q96" s="12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>
        <f>G96*H96</f>
        <v>0</v>
      </c>
    </row>
    <row r="97" spans="1:31" ht="23.25" customHeight="1" x14ac:dyDescent="0.15">
      <c r="A97" s="46" t="s">
        <v>427</v>
      </c>
      <c r="B97" s="46" t="s">
        <v>338</v>
      </c>
      <c r="C97" s="1" t="s">
        <v>189</v>
      </c>
      <c r="D97" s="12" t="s">
        <v>187</v>
      </c>
      <c r="E97" s="12" t="s">
        <v>190</v>
      </c>
      <c r="F97" s="19" t="s">
        <v>149</v>
      </c>
      <c r="G97" s="15">
        <v>0.1</v>
      </c>
      <c r="H97" s="15">
        <f>합산자재!H19</f>
        <v>0</v>
      </c>
      <c r="I97" s="15" t="str">
        <f>IF(G97*H97&lt;&gt;0, TRUNC(G97*H97,1),"")</f>
        <v/>
      </c>
      <c r="J97" s="15">
        <v>0.1</v>
      </c>
      <c r="K97" s="15">
        <f>합산자재!I19</f>
        <v>0</v>
      </c>
      <c r="L97" s="15" t="str">
        <f>IF(G97*K97&lt;&gt;0, TRUNC(G97*K97,1),"")</f>
        <v/>
      </c>
      <c r="M97" s="15">
        <f>합산자재!J19</f>
        <v>0</v>
      </c>
      <c r="N97" s="15" t="str">
        <f>IF(G97*M97&lt;&gt;0, TRUNC(G97*M97,1),"")</f>
        <v/>
      </c>
      <c r="O97" s="15"/>
      <c r="P97" s="15" t="str">
        <f t="shared" si="23"/>
        <v/>
      </c>
      <c r="Q97" s="12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spans="1:31" ht="23.25" customHeight="1" x14ac:dyDescent="0.15">
      <c r="A98" s="46" t="s">
        <v>408</v>
      </c>
      <c r="B98" s="46" t="s">
        <v>338</v>
      </c>
      <c r="C98" s="1" t="s">
        <v>409</v>
      </c>
      <c r="D98" s="12" t="s">
        <v>410</v>
      </c>
      <c r="E98" s="12" t="s">
        <v>411</v>
      </c>
      <c r="F98" s="19" t="s">
        <v>225</v>
      </c>
      <c r="G98" s="15">
        <v>1</v>
      </c>
      <c r="H98" s="15">
        <f>IF(TRUNC((AD98+AC98)/$AD$3,1)*$AD$3-AD98 &lt;0, AC98, TRUNC((AD98+AC98)/$AD$3,1)*$AD$3-AD98)</f>
        <v>0</v>
      </c>
      <c r="I98" s="15">
        <f>H98</f>
        <v>0</v>
      </c>
      <c r="J98" s="15">
        <v>1</v>
      </c>
      <c r="K98" s="15"/>
      <c r="L98" s="15" t="str">
        <f>IF(G98*K98&lt;&gt;0, TRUNC(G98*K98,1),"")</f>
        <v/>
      </c>
      <c r="M98" s="15"/>
      <c r="N98" s="15" t="str">
        <f>IF(G98*M98&lt;&gt;0, TRUNC(G98*M98,1),"")</f>
        <v/>
      </c>
      <c r="O98" s="15"/>
      <c r="P98" s="15" t="str">
        <f t="shared" si="23"/>
        <v/>
      </c>
      <c r="Q98" s="12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>
        <f>TRUNC(TRUNC(SUM(AC95:AC97))*옵션!$B$33/100,1)</f>
        <v>0</v>
      </c>
      <c r="AD98" s="2">
        <f>TRUNC(SUM(I95:I97))+TRUNC(SUM(N95:N97))</f>
        <v>0</v>
      </c>
    </row>
    <row r="99" spans="1:31" ht="23.25" customHeight="1" x14ac:dyDescent="0.15">
      <c r="A99" s="46" t="s">
        <v>254</v>
      </c>
      <c r="B99" s="46" t="s">
        <v>338</v>
      </c>
      <c r="C99" s="1" t="s">
        <v>234</v>
      </c>
      <c r="D99" s="12" t="s">
        <v>235</v>
      </c>
      <c r="E99" s="12" t="s">
        <v>236</v>
      </c>
      <c r="F99" s="19" t="s">
        <v>237</v>
      </c>
      <c r="G99" s="15">
        <f>'일위노임(전기)'!G39</f>
        <v>8.0000000000000002E-3</v>
      </c>
      <c r="H99" s="15">
        <f>합산자재!H38</f>
        <v>0</v>
      </c>
      <c r="I99" s="15" t="str">
        <f>IF(G99*H99&lt;&gt;0, TRUNC(G99*H99,1),"")</f>
        <v/>
      </c>
      <c r="J99" s="15">
        <v>0.01</v>
      </c>
      <c r="K99" s="15">
        <f>합산자재!I38</f>
        <v>0</v>
      </c>
      <c r="L99" s="15" t="str">
        <f>IF(G99*K99&lt;&gt;0, TRUNC(G99*K99,1),"")</f>
        <v/>
      </c>
      <c r="M99" s="15">
        <f>합산자재!J38</f>
        <v>0</v>
      </c>
      <c r="N99" s="15" t="str">
        <f>IF(G99*M99&lt;&gt;0, TRUNC(G99*M99,1),"")</f>
        <v/>
      </c>
      <c r="O99" s="15"/>
      <c r="P99" s="15" t="str">
        <f t="shared" si="23"/>
        <v/>
      </c>
      <c r="Q99" s="12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E99" s="2" t="str">
        <f>L99</f>
        <v/>
      </c>
    </row>
    <row r="100" spans="1:31" ht="23.25" customHeight="1" x14ac:dyDescent="0.15">
      <c r="A100" s="46" t="s">
        <v>391</v>
      </c>
      <c r="B100" s="46" t="s">
        <v>338</v>
      </c>
      <c r="C100" s="1" t="s">
        <v>392</v>
      </c>
      <c r="D100" s="12" t="s">
        <v>393</v>
      </c>
      <c r="E100" s="12" t="s">
        <v>394</v>
      </c>
      <c r="F100" s="19" t="s">
        <v>225</v>
      </c>
      <c r="G100" s="15">
        <v>1</v>
      </c>
      <c r="H100" s="15">
        <f>IF(TRUNC((AD101+AC101)/$AE$3,1)*$AE$3-AD101 &lt;0, AC101, TRUNC((AD101+AC101)/$AE$3,1)*$AE$3-AD101)</f>
        <v>0</v>
      </c>
      <c r="I100" s="15">
        <f>H100</f>
        <v>0</v>
      </c>
      <c r="J100" s="15">
        <v>1</v>
      </c>
      <c r="K100" s="15"/>
      <c r="L100" s="15" t="str">
        <f>IF(G100*K100&lt;&gt;0, TRUNC(G100*K100,1),"")</f>
        <v/>
      </c>
      <c r="M100" s="15"/>
      <c r="N100" s="15" t="str">
        <f>IF(G100*M100&lt;&gt;0, TRUNC(G100*M100,1),"")</f>
        <v/>
      </c>
      <c r="O100" s="15"/>
      <c r="P100" s="15" t="str">
        <f t="shared" si="23"/>
        <v/>
      </c>
      <c r="Q100" s="1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spans="1:31" ht="23.25" customHeight="1" x14ac:dyDescent="0.15">
      <c r="A101" s="46"/>
      <c r="B101" s="46" t="s">
        <v>395</v>
      </c>
      <c r="D101" s="52" t="s">
        <v>396</v>
      </c>
      <c r="E101" s="52"/>
      <c r="F101" s="55"/>
      <c r="G101" s="34"/>
      <c r="H101" s="34"/>
      <c r="I101" s="34">
        <f>TRUNC(SUM(I95:I100))</f>
        <v>0</v>
      </c>
      <c r="J101" s="34"/>
      <c r="K101" s="34"/>
      <c r="L101" s="34">
        <f>TRUNC(SUM(L95:L100))</f>
        <v>0</v>
      </c>
      <c r="M101" s="34"/>
      <c r="N101" s="34">
        <f>TRUNC(SUM(N95:N100))</f>
        <v>0</v>
      </c>
      <c r="O101" s="34"/>
      <c r="P101" s="34" t="str">
        <f t="shared" si="23"/>
        <v/>
      </c>
      <c r="Q101" s="52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>
        <f>TRUNC(AE101*옵션!$B$36/100,1)</f>
        <v>0</v>
      </c>
      <c r="AD101" s="2">
        <f>TRUNC(SUM(L95:L99))</f>
        <v>0</v>
      </c>
      <c r="AE101" s="2">
        <f>TRUNC(SUM(AE95:AE100))</f>
        <v>0</v>
      </c>
    </row>
    <row r="102" spans="1:31" ht="23.25" customHeight="1" x14ac:dyDescent="0.15">
      <c r="A102" s="46"/>
      <c r="B102" s="46"/>
      <c r="D102" s="12"/>
      <c r="E102" s="12"/>
      <c r="F102" s="19"/>
      <c r="G102" s="15"/>
      <c r="H102" s="15"/>
      <c r="I102" s="15" t="str">
        <f>IF(G102*H102&lt;&gt;0, TRUNC(G102*H102,1),"")</f>
        <v/>
      </c>
      <c r="J102" s="15"/>
      <c r="K102" s="15"/>
      <c r="L102" s="15" t="str">
        <f>IF(G102*K102&lt;&gt;0, TRUNC(G102*K102,1),"")</f>
        <v/>
      </c>
      <c r="M102" s="15"/>
      <c r="N102" s="15" t="str">
        <f>IF(G102*M102&lt;&gt;0, TRUNC(G102*M102,1),"")</f>
        <v/>
      </c>
      <c r="O102" s="15"/>
      <c r="P102" s="15" t="str">
        <f t="shared" si="23"/>
        <v/>
      </c>
      <c r="Q102" s="12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spans="1:31" ht="23.25" customHeight="1" x14ac:dyDescent="0.15">
      <c r="A103" s="46" t="s">
        <v>339</v>
      </c>
      <c r="B103" s="46" t="s">
        <v>383</v>
      </c>
      <c r="C103" s="1" t="s">
        <v>340</v>
      </c>
      <c r="D103" s="189" t="s">
        <v>428</v>
      </c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1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spans="1:31" ht="23.25" customHeight="1" x14ac:dyDescent="0.15">
      <c r="A104" s="46" t="s">
        <v>429</v>
      </c>
      <c r="B104" s="46" t="s">
        <v>341</v>
      </c>
      <c r="C104" s="1" t="s">
        <v>191</v>
      </c>
      <c r="D104" s="12" t="s">
        <v>192</v>
      </c>
      <c r="E104" s="12" t="s">
        <v>193</v>
      </c>
      <c r="F104" s="19" t="s">
        <v>149</v>
      </c>
      <c r="G104" s="15">
        <v>1</v>
      </c>
      <c r="H104" s="15">
        <f>합산자재!H20</f>
        <v>0</v>
      </c>
      <c r="I104" s="15" t="str">
        <f>IF(G104*H104&lt;&gt;0, TRUNC(G104*H104,1),"")</f>
        <v/>
      </c>
      <c r="J104" s="15">
        <v>1</v>
      </c>
      <c r="K104" s="15">
        <f>합산자재!I20</f>
        <v>0</v>
      </c>
      <c r="L104" s="15" t="str">
        <f>IF(G104*K104&lt;&gt;0, TRUNC(G104*K104,1),"")</f>
        <v/>
      </c>
      <c r="M104" s="15">
        <f>합산자재!J20</f>
        <v>0</v>
      </c>
      <c r="N104" s="15" t="str">
        <f>IF(G104*M104&lt;&gt;0, TRUNC(G104*M104,1),"")</f>
        <v/>
      </c>
      <c r="O104" s="15"/>
      <c r="P104" s="15" t="str">
        <f t="shared" ref="P104:P109" si="24">IF(SUM(I104,L104,N104)&lt;&gt;0,TRUNC(SUM(I104,L104,N104),1),"")</f>
        <v/>
      </c>
      <c r="Q104" s="12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>
        <f>G104*H104</f>
        <v>0</v>
      </c>
    </row>
    <row r="105" spans="1:31" ht="23.25" customHeight="1" x14ac:dyDescent="0.15">
      <c r="A105" s="46" t="s">
        <v>429</v>
      </c>
      <c r="B105" s="46" t="s">
        <v>341</v>
      </c>
      <c r="C105" s="1" t="s">
        <v>191</v>
      </c>
      <c r="D105" s="12" t="s">
        <v>192</v>
      </c>
      <c r="E105" s="12" t="s">
        <v>193</v>
      </c>
      <c r="F105" s="19" t="s">
        <v>149</v>
      </c>
      <c r="G105" s="15">
        <v>0.05</v>
      </c>
      <c r="H105" s="15">
        <f>합산자재!H20</f>
        <v>0</v>
      </c>
      <c r="I105" s="15" t="str">
        <f>IF(G105*H105&lt;&gt;0, TRUNC(G105*H105,1),"")</f>
        <v/>
      </c>
      <c r="J105" s="15">
        <v>0.05</v>
      </c>
      <c r="K105" s="15">
        <f>합산자재!I20</f>
        <v>0</v>
      </c>
      <c r="L105" s="15" t="str">
        <f>IF(G105*K105&lt;&gt;0, TRUNC(G105*K105,1),"")</f>
        <v/>
      </c>
      <c r="M105" s="15">
        <f>합산자재!J20</f>
        <v>0</v>
      </c>
      <c r="N105" s="15" t="str">
        <f>IF(G105*M105&lt;&gt;0, TRUNC(G105*M105,1),"")</f>
        <v/>
      </c>
      <c r="O105" s="15"/>
      <c r="P105" s="15" t="str">
        <f t="shared" si="24"/>
        <v/>
      </c>
      <c r="Q105" s="12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spans="1:31" ht="23.25" customHeight="1" x14ac:dyDescent="0.15">
      <c r="A106" s="46" t="s">
        <v>272</v>
      </c>
      <c r="B106" s="46" t="s">
        <v>341</v>
      </c>
      <c r="C106" s="1" t="s">
        <v>238</v>
      </c>
      <c r="D106" s="12" t="s">
        <v>235</v>
      </c>
      <c r="E106" s="12" t="s">
        <v>239</v>
      </c>
      <c r="F106" s="19" t="s">
        <v>237</v>
      </c>
      <c r="G106" s="15">
        <f>'일위노임(전기)'!G42</f>
        <v>3.8399999999999997E-2</v>
      </c>
      <c r="H106" s="15">
        <f>합산자재!H39</f>
        <v>0</v>
      </c>
      <c r="I106" s="15" t="str">
        <f>IF(G106*H106&lt;&gt;0, TRUNC(G106*H106,1),"")</f>
        <v/>
      </c>
      <c r="J106" s="15">
        <v>4.8000000000000001E-2</v>
      </c>
      <c r="K106" s="15">
        <f>합산자재!I39</f>
        <v>0</v>
      </c>
      <c r="L106" s="15" t="str">
        <f>IF(G106*K106&lt;&gt;0, TRUNC(G106*K106,1),"")</f>
        <v/>
      </c>
      <c r="M106" s="15">
        <f>합산자재!J39</f>
        <v>0</v>
      </c>
      <c r="N106" s="15" t="str">
        <f>IF(G106*M106&lt;&gt;0, TRUNC(G106*M106,1),"")</f>
        <v/>
      </c>
      <c r="O106" s="15"/>
      <c r="P106" s="15" t="str">
        <f t="shared" si="24"/>
        <v/>
      </c>
      <c r="Q106" s="12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E106" s="2" t="str">
        <f>L106</f>
        <v/>
      </c>
    </row>
    <row r="107" spans="1:31" ht="23.25" customHeight="1" x14ac:dyDescent="0.15">
      <c r="A107" s="46" t="s">
        <v>391</v>
      </c>
      <c r="B107" s="46" t="s">
        <v>341</v>
      </c>
      <c r="C107" s="1" t="s">
        <v>392</v>
      </c>
      <c r="D107" s="12" t="s">
        <v>393</v>
      </c>
      <c r="E107" s="12" t="s">
        <v>394</v>
      </c>
      <c r="F107" s="19" t="s">
        <v>225</v>
      </c>
      <c r="G107" s="15">
        <v>1</v>
      </c>
      <c r="H107" s="15">
        <f>IF(TRUNC((AD108+AC108)/$AE$3,1)*$AE$3-AD108 &lt;0, AC108, TRUNC((AD108+AC108)/$AE$3,1)*$AE$3-AD108)</f>
        <v>0</v>
      </c>
      <c r="I107" s="15">
        <f>H107</f>
        <v>0</v>
      </c>
      <c r="J107" s="15">
        <v>1</v>
      </c>
      <c r="K107" s="15"/>
      <c r="L107" s="15" t="str">
        <f>IF(G107*K107&lt;&gt;0, TRUNC(G107*K107,1),"")</f>
        <v/>
      </c>
      <c r="M107" s="15"/>
      <c r="N107" s="15" t="str">
        <f>IF(G107*M107&lt;&gt;0, TRUNC(G107*M107,1),"")</f>
        <v/>
      </c>
      <c r="O107" s="15"/>
      <c r="P107" s="15" t="str">
        <f t="shared" si="24"/>
        <v/>
      </c>
      <c r="Q107" s="12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31" ht="23.25" customHeight="1" x14ac:dyDescent="0.15">
      <c r="A108" s="46"/>
      <c r="B108" s="46" t="s">
        <v>395</v>
      </c>
      <c r="D108" s="52" t="s">
        <v>396</v>
      </c>
      <c r="E108" s="52"/>
      <c r="F108" s="55"/>
      <c r="G108" s="34"/>
      <c r="H108" s="34"/>
      <c r="I108" s="34">
        <f>TRUNC(SUM(I103:I107))</f>
        <v>0</v>
      </c>
      <c r="J108" s="34"/>
      <c r="K108" s="34"/>
      <c r="L108" s="34">
        <f>TRUNC(SUM(L103:L107))</f>
        <v>0</v>
      </c>
      <c r="M108" s="34"/>
      <c r="N108" s="34">
        <f>TRUNC(SUM(N103:N107))</f>
        <v>0</v>
      </c>
      <c r="O108" s="34"/>
      <c r="P108" s="34" t="str">
        <f t="shared" si="24"/>
        <v/>
      </c>
      <c r="Q108" s="52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>
        <f>TRUNC(AE108*옵션!$B$36/100,1)</f>
        <v>0</v>
      </c>
      <c r="AD108" s="2">
        <f>TRUNC(SUM(L103:L106))</f>
        <v>0</v>
      </c>
      <c r="AE108" s="2">
        <f>TRUNC(SUM(AE103:AE107))</f>
        <v>0</v>
      </c>
    </row>
    <row r="109" spans="1:31" ht="23.25" customHeight="1" x14ac:dyDescent="0.15">
      <c r="A109" s="46"/>
      <c r="B109" s="46"/>
      <c r="D109" s="12"/>
      <c r="E109" s="12"/>
      <c r="F109" s="19"/>
      <c r="G109" s="15"/>
      <c r="H109" s="15"/>
      <c r="I109" s="15" t="str">
        <f>IF(G109*H109&lt;&gt;0, TRUNC(G109*H109,1),"")</f>
        <v/>
      </c>
      <c r="J109" s="15"/>
      <c r="K109" s="15"/>
      <c r="L109" s="15" t="str">
        <f>IF(G109*K109&lt;&gt;0, TRUNC(G109*K109,1),"")</f>
        <v/>
      </c>
      <c r="M109" s="15"/>
      <c r="N109" s="15" t="str">
        <f>IF(G109*M109&lt;&gt;0, TRUNC(G109*M109,1),"")</f>
        <v/>
      </c>
      <c r="O109" s="15"/>
      <c r="P109" s="15" t="str">
        <f t="shared" si="24"/>
        <v/>
      </c>
      <c r="Q109" s="12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</row>
    <row r="110" spans="1:31" ht="23.25" customHeight="1" x14ac:dyDescent="0.15">
      <c r="A110" s="46" t="s">
        <v>342</v>
      </c>
      <c r="B110" s="46" t="s">
        <v>383</v>
      </c>
      <c r="C110" s="1" t="s">
        <v>343</v>
      </c>
      <c r="D110" s="189" t="s">
        <v>430</v>
      </c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1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</row>
    <row r="111" spans="1:31" ht="23.25" customHeight="1" x14ac:dyDescent="0.15">
      <c r="A111" s="46" t="s">
        <v>431</v>
      </c>
      <c r="B111" s="46" t="s">
        <v>344</v>
      </c>
      <c r="C111" s="1" t="s">
        <v>194</v>
      </c>
      <c r="D111" s="12" t="s">
        <v>192</v>
      </c>
      <c r="E111" s="12" t="s">
        <v>195</v>
      </c>
      <c r="F111" s="19" t="s">
        <v>149</v>
      </c>
      <c r="G111" s="15">
        <v>1</v>
      </c>
      <c r="H111" s="15">
        <f>합산자재!H21</f>
        <v>0</v>
      </c>
      <c r="I111" s="15" t="str">
        <f>IF(G111*H111&lt;&gt;0, TRUNC(G111*H111,1),"")</f>
        <v/>
      </c>
      <c r="J111" s="15">
        <v>1</v>
      </c>
      <c r="K111" s="15">
        <f>합산자재!I21</f>
        <v>0</v>
      </c>
      <c r="L111" s="15" t="str">
        <f>IF(G111*K111&lt;&gt;0, TRUNC(G111*K111,1),"")</f>
        <v/>
      </c>
      <c r="M111" s="15">
        <f>합산자재!J21</f>
        <v>0</v>
      </c>
      <c r="N111" s="15" t="str">
        <f>IF(G111*M111&lt;&gt;0, TRUNC(G111*M111,1),"")</f>
        <v/>
      </c>
      <c r="O111" s="15"/>
      <c r="P111" s="15" t="str">
        <f t="shared" ref="P111:P116" si="25">IF(SUM(I111,L111,N111)&lt;&gt;0,TRUNC(SUM(I111,L111,N111),1),"")</f>
        <v/>
      </c>
      <c r="Q111" s="12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>
        <f>G111*H111</f>
        <v>0</v>
      </c>
    </row>
    <row r="112" spans="1:31" ht="23.25" customHeight="1" x14ac:dyDescent="0.15">
      <c r="A112" s="46" t="s">
        <v>431</v>
      </c>
      <c r="B112" s="46" t="s">
        <v>344</v>
      </c>
      <c r="C112" s="1" t="s">
        <v>194</v>
      </c>
      <c r="D112" s="12" t="s">
        <v>192</v>
      </c>
      <c r="E112" s="12" t="s">
        <v>195</v>
      </c>
      <c r="F112" s="19" t="s">
        <v>149</v>
      </c>
      <c r="G112" s="15">
        <v>0.05</v>
      </c>
      <c r="H112" s="15">
        <f>합산자재!H21</f>
        <v>0</v>
      </c>
      <c r="I112" s="15" t="str">
        <f>IF(G112*H112&lt;&gt;0, TRUNC(G112*H112,1),"")</f>
        <v/>
      </c>
      <c r="J112" s="15">
        <v>0.05</v>
      </c>
      <c r="K112" s="15">
        <f>합산자재!I21</f>
        <v>0</v>
      </c>
      <c r="L112" s="15" t="str">
        <f>IF(G112*K112&lt;&gt;0, TRUNC(G112*K112,1),"")</f>
        <v/>
      </c>
      <c r="M112" s="15">
        <f>합산자재!J21</f>
        <v>0</v>
      </c>
      <c r="N112" s="15" t="str">
        <f>IF(G112*M112&lt;&gt;0, TRUNC(G112*M112,1),"")</f>
        <v/>
      </c>
      <c r="O112" s="15"/>
      <c r="P112" s="15" t="str">
        <f t="shared" si="25"/>
        <v/>
      </c>
      <c r="Q112" s="12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spans="1:31" ht="23.25" customHeight="1" x14ac:dyDescent="0.15">
      <c r="A113" s="46" t="s">
        <v>272</v>
      </c>
      <c r="B113" s="46" t="s">
        <v>344</v>
      </c>
      <c r="C113" s="1" t="s">
        <v>238</v>
      </c>
      <c r="D113" s="12" t="s">
        <v>235</v>
      </c>
      <c r="E113" s="12" t="s">
        <v>239</v>
      </c>
      <c r="F113" s="19" t="s">
        <v>237</v>
      </c>
      <c r="G113" s="15">
        <f>'일위노임(전기)'!G45</f>
        <v>4.9599999999999998E-2</v>
      </c>
      <c r="H113" s="15">
        <f>합산자재!H39</f>
        <v>0</v>
      </c>
      <c r="I113" s="15" t="str">
        <f>IF(G113*H113&lt;&gt;0, TRUNC(G113*H113,1),"")</f>
        <v/>
      </c>
      <c r="J113" s="15">
        <v>6.2E-2</v>
      </c>
      <c r="K113" s="15">
        <f>합산자재!I39</f>
        <v>0</v>
      </c>
      <c r="L113" s="15" t="str">
        <f>IF(G113*K113&lt;&gt;0, TRUNC(G113*K113,1),"")</f>
        <v/>
      </c>
      <c r="M113" s="15">
        <f>합산자재!J39</f>
        <v>0</v>
      </c>
      <c r="N113" s="15" t="str">
        <f>IF(G113*M113&lt;&gt;0, TRUNC(G113*M113,1),"")</f>
        <v/>
      </c>
      <c r="O113" s="15"/>
      <c r="P113" s="15" t="str">
        <f t="shared" si="25"/>
        <v/>
      </c>
      <c r="Q113" s="12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E113" s="2" t="str">
        <f>L113</f>
        <v/>
      </c>
    </row>
    <row r="114" spans="1:31" ht="23.25" customHeight="1" x14ac:dyDescent="0.15">
      <c r="A114" s="46" t="s">
        <v>391</v>
      </c>
      <c r="B114" s="46" t="s">
        <v>344</v>
      </c>
      <c r="C114" s="1" t="s">
        <v>392</v>
      </c>
      <c r="D114" s="12" t="s">
        <v>393</v>
      </c>
      <c r="E114" s="12" t="s">
        <v>394</v>
      </c>
      <c r="F114" s="19" t="s">
        <v>225</v>
      </c>
      <c r="G114" s="15">
        <v>1</v>
      </c>
      <c r="H114" s="15">
        <f>IF(TRUNC((AD115+AC115)/$AE$3,1)*$AE$3-AD115 &lt;0, AC115, TRUNC((AD115+AC115)/$AE$3,1)*$AE$3-AD115)</f>
        <v>0</v>
      </c>
      <c r="I114" s="15">
        <f>H114</f>
        <v>0</v>
      </c>
      <c r="J114" s="15">
        <v>1</v>
      </c>
      <c r="K114" s="15"/>
      <c r="L114" s="15" t="str">
        <f>IF(G114*K114&lt;&gt;0, TRUNC(G114*K114,1),"")</f>
        <v/>
      </c>
      <c r="M114" s="15"/>
      <c r="N114" s="15" t="str">
        <f>IF(G114*M114&lt;&gt;0, TRUNC(G114*M114,1),"")</f>
        <v/>
      </c>
      <c r="O114" s="15"/>
      <c r="P114" s="15" t="str">
        <f t="shared" si="25"/>
        <v/>
      </c>
      <c r="Q114" s="12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spans="1:31" ht="23.25" customHeight="1" x14ac:dyDescent="0.15">
      <c r="A115" s="46"/>
      <c r="B115" s="46" t="s">
        <v>395</v>
      </c>
      <c r="D115" s="52" t="s">
        <v>396</v>
      </c>
      <c r="E115" s="52"/>
      <c r="F115" s="55"/>
      <c r="G115" s="34"/>
      <c r="H115" s="34"/>
      <c r="I115" s="34">
        <f>TRUNC(SUM(I110:I114))</f>
        <v>0</v>
      </c>
      <c r="J115" s="34"/>
      <c r="K115" s="34"/>
      <c r="L115" s="34">
        <f>TRUNC(SUM(L110:L114))</f>
        <v>0</v>
      </c>
      <c r="M115" s="34"/>
      <c r="N115" s="34">
        <f>TRUNC(SUM(N110:N114))</f>
        <v>0</v>
      </c>
      <c r="O115" s="34"/>
      <c r="P115" s="34" t="str">
        <f t="shared" si="25"/>
        <v/>
      </c>
      <c r="Q115" s="52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>
        <f>TRUNC(AE115*옵션!$B$36/100,1)</f>
        <v>0</v>
      </c>
      <c r="AD115" s="2">
        <f>TRUNC(SUM(L110:L113))</f>
        <v>0</v>
      </c>
      <c r="AE115" s="2">
        <f>TRUNC(SUM(AE110:AE114))</f>
        <v>0</v>
      </c>
    </row>
    <row r="116" spans="1:31" ht="23.25" customHeight="1" x14ac:dyDescent="0.15">
      <c r="A116" s="46"/>
      <c r="B116" s="46"/>
      <c r="D116" s="12"/>
      <c r="E116" s="12"/>
      <c r="F116" s="19"/>
      <c r="G116" s="15"/>
      <c r="H116" s="15"/>
      <c r="I116" s="15" t="str">
        <f>IF(G116*H116&lt;&gt;0, TRUNC(G116*H116,1),"")</f>
        <v/>
      </c>
      <c r="J116" s="15"/>
      <c r="K116" s="15"/>
      <c r="L116" s="15" t="str">
        <f>IF(G116*K116&lt;&gt;0, TRUNC(G116*K116,1),"")</f>
        <v/>
      </c>
      <c r="M116" s="15"/>
      <c r="N116" s="15" t="str">
        <f>IF(G116*M116&lt;&gt;0, TRUNC(G116*M116,1),"")</f>
        <v/>
      </c>
      <c r="O116" s="15"/>
      <c r="P116" s="15" t="str">
        <f t="shared" si="25"/>
        <v/>
      </c>
      <c r="Q116" s="12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spans="1:31" ht="23.25" customHeight="1" x14ac:dyDescent="0.15">
      <c r="A117" s="46" t="s">
        <v>345</v>
      </c>
      <c r="B117" s="46" t="s">
        <v>383</v>
      </c>
      <c r="C117" s="1" t="s">
        <v>346</v>
      </c>
      <c r="D117" s="189" t="s">
        <v>432</v>
      </c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1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spans="1:31" ht="23.25" customHeight="1" x14ac:dyDescent="0.15">
      <c r="A118" s="46" t="s">
        <v>433</v>
      </c>
      <c r="B118" s="46" t="s">
        <v>347</v>
      </c>
      <c r="C118" s="1" t="s">
        <v>196</v>
      </c>
      <c r="D118" s="12" t="s">
        <v>197</v>
      </c>
      <c r="E118" s="12" t="s">
        <v>198</v>
      </c>
      <c r="F118" s="19" t="s">
        <v>159</v>
      </c>
      <c r="G118" s="15">
        <v>1</v>
      </c>
      <c r="H118" s="15">
        <f>합산자재!H22</f>
        <v>0</v>
      </c>
      <c r="I118" s="15" t="str">
        <f>IF(G118*H118&lt;&gt;0, TRUNC(G118*H118,1),"")</f>
        <v/>
      </c>
      <c r="J118" s="15">
        <v>1</v>
      </c>
      <c r="K118" s="15">
        <f>합산자재!I22</f>
        <v>0</v>
      </c>
      <c r="L118" s="15" t="str">
        <f>IF(G118*K118&lt;&gt;0, TRUNC(G118*K118,1),"")</f>
        <v/>
      </c>
      <c r="M118" s="15">
        <f>합산자재!J22</f>
        <v>0</v>
      </c>
      <c r="N118" s="15" t="str">
        <f>IF(G118*M118&lt;&gt;0, TRUNC(G118*M118,1),"")</f>
        <v/>
      </c>
      <c r="O118" s="15"/>
      <c r="P118" s="15" t="str">
        <f>IF(SUM(I118,L118,N118)&lt;&gt;0,TRUNC(SUM(I118,L118,N118),1),"")</f>
        <v/>
      </c>
      <c r="Q118" s="1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spans="1:31" ht="23.25" customHeight="1" x14ac:dyDescent="0.15">
      <c r="A119" s="46" t="s">
        <v>254</v>
      </c>
      <c r="B119" s="46" t="s">
        <v>347</v>
      </c>
      <c r="C119" s="1" t="s">
        <v>234</v>
      </c>
      <c r="D119" s="12" t="s">
        <v>235</v>
      </c>
      <c r="E119" s="12" t="s">
        <v>236</v>
      </c>
      <c r="F119" s="19" t="s">
        <v>237</v>
      </c>
      <c r="G119" s="15">
        <f>'일위노임(전기)'!G48</f>
        <v>0.104</v>
      </c>
      <c r="H119" s="15">
        <f>합산자재!H38</f>
        <v>0</v>
      </c>
      <c r="I119" s="15" t="str">
        <f>IF(G119*H119&lt;&gt;0, TRUNC(G119*H119,1),"")</f>
        <v/>
      </c>
      <c r="J119" s="15">
        <v>0.13</v>
      </c>
      <c r="K119" s="15">
        <f>합산자재!I38</f>
        <v>0</v>
      </c>
      <c r="L119" s="15" t="str">
        <f>IF(G119*K119&lt;&gt;0, TRUNC(G119*K119,1),"")</f>
        <v/>
      </c>
      <c r="M119" s="15">
        <f>합산자재!J38</f>
        <v>0</v>
      </c>
      <c r="N119" s="15" t="str">
        <f>IF(G119*M119&lt;&gt;0, TRUNC(G119*M119,1),"")</f>
        <v/>
      </c>
      <c r="O119" s="15"/>
      <c r="P119" s="15" t="str">
        <f>IF(SUM(I119,L119,N119)&lt;&gt;0,TRUNC(SUM(I119,L119,N119),1),"")</f>
        <v/>
      </c>
      <c r="Q119" s="12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E119" s="2" t="str">
        <f>L119</f>
        <v/>
      </c>
    </row>
    <row r="120" spans="1:31" ht="23.25" customHeight="1" x14ac:dyDescent="0.15">
      <c r="A120" s="46" t="s">
        <v>391</v>
      </c>
      <c r="B120" s="46" t="s">
        <v>347</v>
      </c>
      <c r="C120" s="1" t="s">
        <v>392</v>
      </c>
      <c r="D120" s="12" t="s">
        <v>393</v>
      </c>
      <c r="E120" s="12" t="s">
        <v>394</v>
      </c>
      <c r="F120" s="19" t="s">
        <v>225</v>
      </c>
      <c r="G120" s="15">
        <v>1</v>
      </c>
      <c r="H120" s="15">
        <f>IF(TRUNC((AD121+AC121)/$AE$3,1)*$AE$3-AD121 &lt;0, AC121, TRUNC((AD121+AC121)/$AE$3,1)*$AE$3-AD121)</f>
        <v>0</v>
      </c>
      <c r="I120" s="15">
        <f>H120</f>
        <v>0</v>
      </c>
      <c r="J120" s="15">
        <v>1</v>
      </c>
      <c r="K120" s="15"/>
      <c r="L120" s="15" t="str">
        <f>IF(G120*K120&lt;&gt;0, TRUNC(G120*K120,1),"")</f>
        <v/>
      </c>
      <c r="M120" s="15"/>
      <c r="N120" s="15" t="str">
        <f>IF(G120*M120&lt;&gt;0, TRUNC(G120*M120,1),"")</f>
        <v/>
      </c>
      <c r="O120" s="15"/>
      <c r="P120" s="15" t="str">
        <f>IF(SUM(I120,L120,N120)&lt;&gt;0,TRUNC(SUM(I120,L120,N120),1),"")</f>
        <v/>
      </c>
      <c r="Q120" s="12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spans="1:31" ht="23.25" customHeight="1" x14ac:dyDescent="0.15">
      <c r="A121" s="46"/>
      <c r="B121" s="46" t="s">
        <v>395</v>
      </c>
      <c r="D121" s="52" t="s">
        <v>396</v>
      </c>
      <c r="E121" s="52"/>
      <c r="F121" s="55"/>
      <c r="G121" s="34"/>
      <c r="H121" s="34"/>
      <c r="I121" s="34">
        <f>TRUNC(SUM(I117:I120))</f>
        <v>0</v>
      </c>
      <c r="J121" s="34"/>
      <c r="K121" s="34"/>
      <c r="L121" s="34">
        <f>TRUNC(SUM(L117:L120))</f>
        <v>0</v>
      </c>
      <c r="M121" s="34"/>
      <c r="N121" s="34">
        <f>TRUNC(SUM(N117:N120))</f>
        <v>0</v>
      </c>
      <c r="O121" s="34"/>
      <c r="P121" s="34" t="str">
        <f>IF(SUM(I121,L121,N121)&lt;&gt;0,TRUNC(SUM(I121,L121,N121),1),"")</f>
        <v/>
      </c>
      <c r="Q121" s="52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>
        <f>TRUNC(AE121*옵션!$B$36/100,1)</f>
        <v>0</v>
      </c>
      <c r="AD121" s="2">
        <f>TRUNC(SUM(L117:L119))</f>
        <v>0</v>
      </c>
      <c r="AE121" s="2">
        <f>TRUNC(SUM(AE117:AE120))</f>
        <v>0</v>
      </c>
    </row>
    <row r="122" spans="1:31" ht="23.25" customHeight="1" x14ac:dyDescent="0.15">
      <c r="A122" s="46"/>
      <c r="B122" s="46"/>
      <c r="D122" s="12"/>
      <c r="E122" s="12"/>
      <c r="F122" s="19"/>
      <c r="G122" s="15"/>
      <c r="H122" s="15"/>
      <c r="I122" s="15" t="str">
        <f>IF(G122*H122&lt;&gt;0, TRUNC(G122*H122,1),"")</f>
        <v/>
      </c>
      <c r="J122" s="15"/>
      <c r="K122" s="15"/>
      <c r="L122" s="15" t="str">
        <f>IF(G122*K122&lt;&gt;0, TRUNC(G122*K122,1),"")</f>
        <v/>
      </c>
      <c r="M122" s="15"/>
      <c r="N122" s="15" t="str">
        <f>IF(G122*M122&lt;&gt;0, TRUNC(G122*M122,1),"")</f>
        <v/>
      </c>
      <c r="O122" s="15"/>
      <c r="P122" s="15" t="str">
        <f>IF(SUM(I122,L122,N122)&lt;&gt;0,TRUNC(SUM(I122,L122,N122),1),"")</f>
        <v/>
      </c>
      <c r="Q122" s="12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spans="1:31" ht="23.25" customHeight="1" x14ac:dyDescent="0.15">
      <c r="A123" s="46" t="s">
        <v>348</v>
      </c>
      <c r="B123" s="46" t="s">
        <v>383</v>
      </c>
      <c r="C123" s="1" t="s">
        <v>349</v>
      </c>
      <c r="D123" s="189" t="s">
        <v>434</v>
      </c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1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spans="1:31" ht="23.25" customHeight="1" x14ac:dyDescent="0.15">
      <c r="A124" s="46" t="s">
        <v>435</v>
      </c>
      <c r="B124" s="46" t="s">
        <v>350</v>
      </c>
      <c r="C124" s="1" t="s">
        <v>199</v>
      </c>
      <c r="D124" s="12" t="s">
        <v>197</v>
      </c>
      <c r="E124" s="12" t="s">
        <v>200</v>
      </c>
      <c r="F124" s="19" t="s">
        <v>159</v>
      </c>
      <c r="G124" s="15">
        <v>1</v>
      </c>
      <c r="H124" s="15">
        <f>합산자재!H23</f>
        <v>0</v>
      </c>
      <c r="I124" s="15" t="str">
        <f>IF(G124*H124&lt;&gt;0, TRUNC(G124*H124,1),"")</f>
        <v/>
      </c>
      <c r="J124" s="15">
        <v>1</v>
      </c>
      <c r="K124" s="15">
        <f>합산자재!I23</f>
        <v>0</v>
      </c>
      <c r="L124" s="15" t="str">
        <f>IF(G124*K124&lt;&gt;0, TRUNC(G124*K124,1),"")</f>
        <v/>
      </c>
      <c r="M124" s="15">
        <f>합산자재!J23</f>
        <v>0</v>
      </c>
      <c r="N124" s="15" t="str">
        <f>IF(G124*M124&lt;&gt;0, TRUNC(G124*M124,1),"")</f>
        <v/>
      </c>
      <c r="O124" s="15"/>
      <c r="P124" s="15" t="str">
        <f>IF(SUM(I124,L124,N124)&lt;&gt;0,TRUNC(SUM(I124,L124,N124),1),"")</f>
        <v/>
      </c>
      <c r="Q124" s="12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spans="1:31" ht="23.25" customHeight="1" x14ac:dyDescent="0.15">
      <c r="A125" s="46" t="s">
        <v>254</v>
      </c>
      <c r="B125" s="46" t="s">
        <v>350</v>
      </c>
      <c r="C125" s="1" t="s">
        <v>234</v>
      </c>
      <c r="D125" s="12" t="s">
        <v>235</v>
      </c>
      <c r="E125" s="12" t="s">
        <v>236</v>
      </c>
      <c r="F125" s="19" t="s">
        <v>237</v>
      </c>
      <c r="G125" s="15">
        <f>'일위노임(전기)'!G51</f>
        <v>0.104</v>
      </c>
      <c r="H125" s="15">
        <f>합산자재!H38</f>
        <v>0</v>
      </c>
      <c r="I125" s="15" t="str">
        <f>IF(G125*H125&lt;&gt;0, TRUNC(G125*H125,1),"")</f>
        <v/>
      </c>
      <c r="J125" s="15">
        <v>0.13</v>
      </c>
      <c r="K125" s="15">
        <f>합산자재!I38</f>
        <v>0</v>
      </c>
      <c r="L125" s="15" t="str">
        <f>IF(G125*K125&lt;&gt;0, TRUNC(G125*K125,1),"")</f>
        <v/>
      </c>
      <c r="M125" s="15">
        <f>합산자재!J38</f>
        <v>0</v>
      </c>
      <c r="N125" s="15" t="str">
        <f>IF(G125*M125&lt;&gt;0, TRUNC(G125*M125,1),"")</f>
        <v/>
      </c>
      <c r="O125" s="15"/>
      <c r="P125" s="15" t="str">
        <f>IF(SUM(I125,L125,N125)&lt;&gt;0,TRUNC(SUM(I125,L125,N125),1),"")</f>
        <v/>
      </c>
      <c r="Q125" s="12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E125" s="2" t="str">
        <f>L125</f>
        <v/>
      </c>
    </row>
    <row r="126" spans="1:31" ht="23.25" customHeight="1" x14ac:dyDescent="0.15">
      <c r="A126" s="46" t="s">
        <v>391</v>
      </c>
      <c r="B126" s="46" t="s">
        <v>350</v>
      </c>
      <c r="C126" s="1" t="s">
        <v>392</v>
      </c>
      <c r="D126" s="12" t="s">
        <v>393</v>
      </c>
      <c r="E126" s="12" t="s">
        <v>394</v>
      </c>
      <c r="F126" s="19" t="s">
        <v>225</v>
      </c>
      <c r="G126" s="15">
        <v>1</v>
      </c>
      <c r="H126" s="15">
        <f>IF(TRUNC((AD127+AC127)/$AE$3,1)*$AE$3-AD127 &lt;0, AC127, TRUNC((AD127+AC127)/$AE$3,1)*$AE$3-AD127)</f>
        <v>0</v>
      </c>
      <c r="I126" s="15">
        <f>H126</f>
        <v>0</v>
      </c>
      <c r="J126" s="15">
        <v>1</v>
      </c>
      <c r="K126" s="15"/>
      <c r="L126" s="15" t="str">
        <f>IF(G126*K126&lt;&gt;0, TRUNC(G126*K126,1),"")</f>
        <v/>
      </c>
      <c r="M126" s="15"/>
      <c r="N126" s="15" t="str">
        <f>IF(G126*M126&lt;&gt;0, TRUNC(G126*M126,1),"")</f>
        <v/>
      </c>
      <c r="O126" s="15"/>
      <c r="P126" s="15" t="str">
        <f>IF(SUM(I126,L126,N126)&lt;&gt;0,TRUNC(SUM(I126,L126,N126),1),"")</f>
        <v/>
      </c>
      <c r="Q126" s="12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spans="1:31" ht="23.25" customHeight="1" x14ac:dyDescent="0.15">
      <c r="A127" s="46"/>
      <c r="B127" s="46" t="s">
        <v>395</v>
      </c>
      <c r="D127" s="52" t="s">
        <v>396</v>
      </c>
      <c r="E127" s="52"/>
      <c r="F127" s="55"/>
      <c r="G127" s="34"/>
      <c r="H127" s="34"/>
      <c r="I127" s="34">
        <f>TRUNC(SUM(I123:I126))</f>
        <v>0</v>
      </c>
      <c r="J127" s="34"/>
      <c r="K127" s="34"/>
      <c r="L127" s="34">
        <f>TRUNC(SUM(L123:L126))</f>
        <v>0</v>
      </c>
      <c r="M127" s="34"/>
      <c r="N127" s="34">
        <f>TRUNC(SUM(N123:N126))</f>
        <v>0</v>
      </c>
      <c r="O127" s="34"/>
      <c r="P127" s="34" t="str">
        <f>IF(SUM(I127,L127,N127)&lt;&gt;0,TRUNC(SUM(I127,L127,N127),1),"")</f>
        <v/>
      </c>
      <c r="Q127" s="52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>
        <f>TRUNC(AE127*옵션!$B$36/100,1)</f>
        <v>0</v>
      </c>
      <c r="AD127" s="2">
        <f>TRUNC(SUM(L123:L125))</f>
        <v>0</v>
      </c>
      <c r="AE127" s="2">
        <f>TRUNC(SUM(AE123:AE126))</f>
        <v>0</v>
      </c>
    </row>
    <row r="128" spans="1:31" ht="23.25" customHeight="1" x14ac:dyDescent="0.15">
      <c r="A128" s="46"/>
      <c r="B128" s="46"/>
      <c r="D128" s="12"/>
      <c r="E128" s="12"/>
      <c r="F128" s="19"/>
      <c r="G128" s="15"/>
      <c r="H128" s="15"/>
      <c r="I128" s="15" t="str">
        <f>IF(G128*H128&lt;&gt;0, TRUNC(G128*H128,1),"")</f>
        <v/>
      </c>
      <c r="J128" s="15"/>
      <c r="K128" s="15"/>
      <c r="L128" s="15" t="str">
        <f>IF(G128*K128&lt;&gt;0, TRUNC(G128*K128,1),"")</f>
        <v/>
      </c>
      <c r="M128" s="15"/>
      <c r="N128" s="15" t="str">
        <f>IF(G128*M128&lt;&gt;0, TRUNC(G128*M128,1),"")</f>
        <v/>
      </c>
      <c r="O128" s="15"/>
      <c r="P128" s="15" t="str">
        <f>IF(SUM(I128,L128,N128)&lt;&gt;0,TRUNC(SUM(I128,L128,N128),1),"")</f>
        <v/>
      </c>
      <c r="Q128" s="12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spans="1:31" ht="23.25" customHeight="1" x14ac:dyDescent="0.15">
      <c r="A129" s="46" t="s">
        <v>351</v>
      </c>
      <c r="B129" s="46" t="s">
        <v>383</v>
      </c>
      <c r="C129" s="1" t="s">
        <v>352</v>
      </c>
      <c r="D129" s="189" t="s">
        <v>436</v>
      </c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1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spans="1:31" ht="23.25" customHeight="1" x14ac:dyDescent="0.15">
      <c r="A130" s="46" t="s">
        <v>437</v>
      </c>
      <c r="B130" s="46" t="s">
        <v>353</v>
      </c>
      <c r="C130" s="1" t="s">
        <v>201</v>
      </c>
      <c r="D130" s="12" t="s">
        <v>202</v>
      </c>
      <c r="E130" s="12" t="s">
        <v>203</v>
      </c>
      <c r="F130" s="19" t="s">
        <v>159</v>
      </c>
      <c r="G130" s="15">
        <v>1</v>
      </c>
      <c r="H130" s="15">
        <f>합산자재!H24</f>
        <v>0</v>
      </c>
      <c r="I130" s="15" t="str">
        <f>IF(G130*H130&lt;&gt;0, TRUNC(G130*H130,1),"")</f>
        <v/>
      </c>
      <c r="J130" s="15">
        <v>1</v>
      </c>
      <c r="K130" s="15">
        <f>합산자재!I24</f>
        <v>0</v>
      </c>
      <c r="L130" s="15" t="str">
        <f>IF(G130*K130&lt;&gt;0, TRUNC(G130*K130,1),"")</f>
        <v/>
      </c>
      <c r="M130" s="15">
        <f>합산자재!J24</f>
        <v>0</v>
      </c>
      <c r="N130" s="15" t="str">
        <f>IF(G130*M130&lt;&gt;0, TRUNC(G130*M130,1),"")</f>
        <v/>
      </c>
      <c r="O130" s="15"/>
      <c r="P130" s="15" t="str">
        <f>IF(SUM(I130,L130,N130)&lt;&gt;0,TRUNC(SUM(I130,L130,N130),1),"")</f>
        <v/>
      </c>
      <c r="Q130" s="12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spans="1:31" ht="23.25" customHeight="1" x14ac:dyDescent="0.15">
      <c r="A131" s="46" t="s">
        <v>254</v>
      </c>
      <c r="B131" s="46" t="s">
        <v>353</v>
      </c>
      <c r="C131" s="1" t="s">
        <v>234</v>
      </c>
      <c r="D131" s="12" t="s">
        <v>235</v>
      </c>
      <c r="E131" s="12" t="s">
        <v>236</v>
      </c>
      <c r="F131" s="19" t="s">
        <v>237</v>
      </c>
      <c r="G131" s="15">
        <f>'일위노임(전기)'!G54</f>
        <v>0.16</v>
      </c>
      <c r="H131" s="15">
        <f>합산자재!H38</f>
        <v>0</v>
      </c>
      <c r="I131" s="15" t="str">
        <f>IF(G131*H131&lt;&gt;0, TRUNC(G131*H131,1),"")</f>
        <v/>
      </c>
      <c r="J131" s="15">
        <v>0.2</v>
      </c>
      <c r="K131" s="15">
        <f>합산자재!I38</f>
        <v>0</v>
      </c>
      <c r="L131" s="15" t="str">
        <f>IF(G131*K131&lt;&gt;0, TRUNC(G131*K131,1),"")</f>
        <v/>
      </c>
      <c r="M131" s="15">
        <f>합산자재!J38</f>
        <v>0</v>
      </c>
      <c r="N131" s="15" t="str">
        <f>IF(G131*M131&lt;&gt;0, TRUNC(G131*M131,1),"")</f>
        <v/>
      </c>
      <c r="O131" s="15"/>
      <c r="P131" s="15" t="str">
        <f>IF(SUM(I131,L131,N131)&lt;&gt;0,TRUNC(SUM(I131,L131,N131),1),"")</f>
        <v/>
      </c>
      <c r="Q131" s="12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E131" s="2" t="str">
        <f>L131</f>
        <v/>
      </c>
    </row>
    <row r="132" spans="1:31" ht="23.25" customHeight="1" x14ac:dyDescent="0.15">
      <c r="A132" s="46" t="s">
        <v>391</v>
      </c>
      <c r="B132" s="46" t="s">
        <v>353</v>
      </c>
      <c r="C132" s="1" t="s">
        <v>392</v>
      </c>
      <c r="D132" s="12" t="s">
        <v>393</v>
      </c>
      <c r="E132" s="12" t="s">
        <v>394</v>
      </c>
      <c r="F132" s="19" t="s">
        <v>225</v>
      </c>
      <c r="G132" s="15">
        <v>1</v>
      </c>
      <c r="H132" s="15">
        <f>IF(TRUNC((AD133+AC133)/$AE$3,1)*$AE$3-AD133 &lt;0, AC133, TRUNC((AD133+AC133)/$AE$3,1)*$AE$3-AD133)</f>
        <v>0</v>
      </c>
      <c r="I132" s="15">
        <f>H132</f>
        <v>0</v>
      </c>
      <c r="J132" s="15">
        <v>1</v>
      </c>
      <c r="K132" s="15"/>
      <c r="L132" s="15" t="str">
        <f>IF(G132*K132&lt;&gt;0, TRUNC(G132*K132,1),"")</f>
        <v/>
      </c>
      <c r="M132" s="15"/>
      <c r="N132" s="15" t="str">
        <f>IF(G132*M132&lt;&gt;0, TRUNC(G132*M132,1),"")</f>
        <v/>
      </c>
      <c r="O132" s="15"/>
      <c r="P132" s="15" t="str">
        <f>IF(SUM(I132,L132,N132)&lt;&gt;0,TRUNC(SUM(I132,L132,N132),1),"")</f>
        <v/>
      </c>
      <c r="Q132" s="12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</row>
    <row r="133" spans="1:31" ht="23.25" customHeight="1" x14ac:dyDescent="0.15">
      <c r="A133" s="46"/>
      <c r="B133" s="46" t="s">
        <v>395</v>
      </c>
      <c r="D133" s="52" t="s">
        <v>396</v>
      </c>
      <c r="E133" s="52"/>
      <c r="F133" s="55"/>
      <c r="G133" s="34"/>
      <c r="H133" s="34"/>
      <c r="I133" s="34">
        <f>TRUNC(SUM(I129:I132))</f>
        <v>0</v>
      </c>
      <c r="J133" s="34"/>
      <c r="K133" s="34"/>
      <c r="L133" s="34">
        <f>TRUNC(SUM(L129:L132))</f>
        <v>0</v>
      </c>
      <c r="M133" s="34"/>
      <c r="N133" s="34">
        <f>TRUNC(SUM(N129:N132))</f>
        <v>0</v>
      </c>
      <c r="O133" s="34"/>
      <c r="P133" s="34" t="str">
        <f>IF(SUM(I133,L133,N133)&lt;&gt;0,TRUNC(SUM(I133,L133,N133),1),"")</f>
        <v/>
      </c>
      <c r="Q133" s="52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>
        <f>TRUNC(AE133*옵션!$B$36/100,1)</f>
        <v>0</v>
      </c>
      <c r="AD133" s="2">
        <f>TRUNC(SUM(L129:L131))</f>
        <v>0</v>
      </c>
      <c r="AE133" s="2">
        <f>TRUNC(SUM(AE129:AE132))</f>
        <v>0</v>
      </c>
    </row>
    <row r="134" spans="1:31" ht="23.25" customHeight="1" x14ac:dyDescent="0.15">
      <c r="A134" s="46"/>
      <c r="B134" s="46"/>
      <c r="D134" s="12"/>
      <c r="E134" s="12"/>
      <c r="F134" s="19"/>
      <c r="G134" s="15"/>
      <c r="H134" s="15"/>
      <c r="I134" s="15" t="str">
        <f>IF(G134*H134&lt;&gt;0, TRUNC(G134*H134,1),"")</f>
        <v/>
      </c>
      <c r="J134" s="15"/>
      <c r="K134" s="15"/>
      <c r="L134" s="15" t="str">
        <f>IF(G134*K134&lt;&gt;0, TRUNC(G134*K134,1),"")</f>
        <v/>
      </c>
      <c r="M134" s="15"/>
      <c r="N134" s="15" t="str">
        <f>IF(G134*M134&lt;&gt;0, TRUNC(G134*M134,1),"")</f>
        <v/>
      </c>
      <c r="O134" s="15"/>
      <c r="P134" s="15" t="str">
        <f>IF(SUM(I134,L134,N134)&lt;&gt;0,TRUNC(SUM(I134,L134,N134),1),"")</f>
        <v/>
      </c>
      <c r="Q134" s="12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</row>
    <row r="135" spans="1:31" ht="23.25" customHeight="1" x14ac:dyDescent="0.15">
      <c r="A135" s="46" t="s">
        <v>354</v>
      </c>
      <c r="B135" s="46" t="s">
        <v>383</v>
      </c>
      <c r="C135" s="1" t="s">
        <v>355</v>
      </c>
      <c r="D135" s="189" t="s">
        <v>438</v>
      </c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1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</row>
    <row r="136" spans="1:31" ht="23.25" customHeight="1" x14ac:dyDescent="0.15">
      <c r="A136" s="46" t="s">
        <v>439</v>
      </c>
      <c r="B136" s="46" t="s">
        <v>356</v>
      </c>
      <c r="C136" s="1" t="s">
        <v>204</v>
      </c>
      <c r="D136" s="12" t="s">
        <v>205</v>
      </c>
      <c r="E136" s="12" t="s">
        <v>206</v>
      </c>
      <c r="F136" s="19" t="s">
        <v>159</v>
      </c>
      <c r="G136" s="15">
        <v>1</v>
      </c>
      <c r="H136" s="15">
        <f>합산자재!H25</f>
        <v>0</v>
      </c>
      <c r="I136" s="15" t="str">
        <f>IF(G136*H136&lt;&gt;0, TRUNC(G136*H136,1),"")</f>
        <v/>
      </c>
      <c r="J136" s="15">
        <v>1</v>
      </c>
      <c r="K136" s="15">
        <f>합산자재!I25</f>
        <v>0</v>
      </c>
      <c r="L136" s="15" t="str">
        <f>IF(G136*K136&lt;&gt;0, TRUNC(G136*K136,1),"")</f>
        <v/>
      </c>
      <c r="M136" s="15">
        <f>합산자재!J25</f>
        <v>0</v>
      </c>
      <c r="N136" s="15" t="str">
        <f>IF(G136*M136&lt;&gt;0, TRUNC(G136*M136,1),"")</f>
        <v/>
      </c>
      <c r="O136" s="15"/>
      <c r="P136" s="15" t="str">
        <f>IF(SUM(I136,L136,N136)&lt;&gt;0,TRUNC(SUM(I136,L136,N136),1),"")</f>
        <v/>
      </c>
      <c r="Q136" s="12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</row>
    <row r="137" spans="1:31" ht="23.25" customHeight="1" x14ac:dyDescent="0.15">
      <c r="A137" s="46" t="s">
        <v>254</v>
      </c>
      <c r="B137" s="46" t="s">
        <v>356</v>
      </c>
      <c r="C137" s="1" t="s">
        <v>234</v>
      </c>
      <c r="D137" s="12" t="s">
        <v>235</v>
      </c>
      <c r="E137" s="12" t="s">
        <v>236</v>
      </c>
      <c r="F137" s="19" t="s">
        <v>237</v>
      </c>
      <c r="G137" s="15">
        <f>'일위노임(전기)'!G57</f>
        <v>0.16</v>
      </c>
      <c r="H137" s="15">
        <f>합산자재!H38</f>
        <v>0</v>
      </c>
      <c r="I137" s="15" t="str">
        <f>IF(G137*H137&lt;&gt;0, TRUNC(G137*H137,1),"")</f>
        <v/>
      </c>
      <c r="J137" s="15">
        <v>0.2</v>
      </c>
      <c r="K137" s="15">
        <f>합산자재!I38</f>
        <v>0</v>
      </c>
      <c r="L137" s="15" t="str">
        <f>IF(G137*K137&lt;&gt;0, TRUNC(G137*K137,1),"")</f>
        <v/>
      </c>
      <c r="M137" s="15">
        <f>합산자재!J38</f>
        <v>0</v>
      </c>
      <c r="N137" s="15" t="str">
        <f>IF(G137*M137&lt;&gt;0, TRUNC(G137*M137,1),"")</f>
        <v/>
      </c>
      <c r="O137" s="15"/>
      <c r="P137" s="15" t="str">
        <f>IF(SUM(I137,L137,N137)&lt;&gt;0,TRUNC(SUM(I137,L137,N137),1),"")</f>
        <v/>
      </c>
      <c r="Q137" s="12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E137" s="2" t="str">
        <f>L137</f>
        <v/>
      </c>
    </row>
    <row r="138" spans="1:31" ht="23.25" customHeight="1" x14ac:dyDescent="0.15">
      <c r="A138" s="46" t="s">
        <v>391</v>
      </c>
      <c r="B138" s="46" t="s">
        <v>356</v>
      </c>
      <c r="C138" s="1" t="s">
        <v>392</v>
      </c>
      <c r="D138" s="12" t="s">
        <v>393</v>
      </c>
      <c r="E138" s="12" t="s">
        <v>394</v>
      </c>
      <c r="F138" s="19" t="s">
        <v>225</v>
      </c>
      <c r="G138" s="15">
        <v>1</v>
      </c>
      <c r="H138" s="15">
        <f>IF(TRUNC((AD139+AC139)/$AE$3,1)*$AE$3-AD139 &lt;0, AC139, TRUNC((AD139+AC139)/$AE$3,1)*$AE$3-AD139)</f>
        <v>0</v>
      </c>
      <c r="I138" s="15">
        <f>H138</f>
        <v>0</v>
      </c>
      <c r="J138" s="15">
        <v>1</v>
      </c>
      <c r="K138" s="15"/>
      <c r="L138" s="15" t="str">
        <f>IF(G138*K138&lt;&gt;0, TRUNC(G138*K138,1),"")</f>
        <v/>
      </c>
      <c r="M138" s="15"/>
      <c r="N138" s="15" t="str">
        <f>IF(G138*M138&lt;&gt;0, TRUNC(G138*M138,1),"")</f>
        <v/>
      </c>
      <c r="O138" s="15"/>
      <c r="P138" s="15" t="str">
        <f>IF(SUM(I138,L138,N138)&lt;&gt;0,TRUNC(SUM(I138,L138,N138),1),"")</f>
        <v/>
      </c>
      <c r="Q138" s="12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</row>
    <row r="139" spans="1:31" ht="23.25" customHeight="1" x14ac:dyDescent="0.15">
      <c r="A139" s="46"/>
      <c r="B139" s="46" t="s">
        <v>395</v>
      </c>
      <c r="D139" s="52" t="s">
        <v>396</v>
      </c>
      <c r="E139" s="52"/>
      <c r="F139" s="55"/>
      <c r="G139" s="34"/>
      <c r="H139" s="34"/>
      <c r="I139" s="34">
        <f>TRUNC(SUM(I135:I138))</f>
        <v>0</v>
      </c>
      <c r="J139" s="34"/>
      <c r="K139" s="34"/>
      <c r="L139" s="34">
        <f>TRUNC(SUM(L135:L138))</f>
        <v>0</v>
      </c>
      <c r="M139" s="34"/>
      <c r="N139" s="34">
        <f>TRUNC(SUM(N135:N138))</f>
        <v>0</v>
      </c>
      <c r="O139" s="34"/>
      <c r="P139" s="34" t="str">
        <f>IF(SUM(I139,L139,N139)&lt;&gt;0,TRUNC(SUM(I139,L139,N139),1),"")</f>
        <v/>
      </c>
      <c r="Q139" s="52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>
        <f>TRUNC(AE139*옵션!$B$36/100,1)</f>
        <v>0</v>
      </c>
      <c r="AD139" s="2">
        <f>TRUNC(SUM(L135:L137))</f>
        <v>0</v>
      </c>
      <c r="AE139" s="2">
        <f>TRUNC(SUM(AE135:AE138))</f>
        <v>0</v>
      </c>
    </row>
    <row r="140" spans="1:31" ht="23.25" customHeight="1" x14ac:dyDescent="0.15">
      <c r="A140" s="46"/>
      <c r="B140" s="46"/>
      <c r="D140" s="12"/>
      <c r="E140" s="12"/>
      <c r="F140" s="19"/>
      <c r="G140" s="15"/>
      <c r="H140" s="15"/>
      <c r="I140" s="15" t="str">
        <f>IF(G140*H140&lt;&gt;0, TRUNC(G140*H140,1),"")</f>
        <v/>
      </c>
      <c r="J140" s="15"/>
      <c r="K140" s="15"/>
      <c r="L140" s="15" t="str">
        <f>IF(G140*K140&lt;&gt;0, TRUNC(G140*K140,1),"")</f>
        <v/>
      </c>
      <c r="M140" s="15"/>
      <c r="N140" s="15" t="str">
        <f>IF(G140*M140&lt;&gt;0, TRUNC(G140*M140,1),"")</f>
        <v/>
      </c>
      <c r="O140" s="15"/>
      <c r="P140" s="15" t="str">
        <f>IF(SUM(I140,L140,N140)&lt;&gt;0,TRUNC(SUM(I140,L140,N140),1),"")</f>
        <v/>
      </c>
      <c r="Q140" s="12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</row>
    <row r="141" spans="1:31" ht="23.25" customHeight="1" x14ac:dyDescent="0.15">
      <c r="A141" s="46" t="s">
        <v>357</v>
      </c>
      <c r="B141" s="46" t="s">
        <v>383</v>
      </c>
      <c r="C141" s="1" t="s">
        <v>358</v>
      </c>
      <c r="D141" s="189" t="s">
        <v>440</v>
      </c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1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</row>
    <row r="142" spans="1:31" ht="23.25" customHeight="1" x14ac:dyDescent="0.15">
      <c r="A142" s="46" t="s">
        <v>441</v>
      </c>
      <c r="B142" s="46" t="s">
        <v>359</v>
      </c>
      <c r="C142" s="1" t="s">
        <v>207</v>
      </c>
      <c r="D142" s="12" t="s">
        <v>208</v>
      </c>
      <c r="E142" s="12"/>
      <c r="F142" s="19" t="s">
        <v>159</v>
      </c>
      <c r="G142" s="15">
        <v>1</v>
      </c>
      <c r="H142" s="15">
        <f>합산자재!H26</f>
        <v>0</v>
      </c>
      <c r="I142" s="15" t="str">
        <f>IF(G142*H142&lt;&gt;0, TRUNC(G142*H142,1),"")</f>
        <v/>
      </c>
      <c r="J142" s="15">
        <v>1</v>
      </c>
      <c r="K142" s="15">
        <f>합산자재!I26</f>
        <v>0</v>
      </c>
      <c r="L142" s="15" t="str">
        <f>IF(G142*K142&lt;&gt;0, TRUNC(G142*K142,1),"")</f>
        <v/>
      </c>
      <c r="M142" s="15">
        <f>합산자재!J26</f>
        <v>0</v>
      </c>
      <c r="N142" s="15" t="str">
        <f>IF(G142*M142&lt;&gt;0, TRUNC(G142*M142,1),"")</f>
        <v/>
      </c>
      <c r="O142" s="15"/>
      <c r="P142" s="15" t="str">
        <f>IF(SUM(I142,L142,N142)&lt;&gt;0,TRUNC(SUM(I142,L142,N142),1),"")</f>
        <v/>
      </c>
      <c r="Q142" s="12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spans="1:31" ht="23.25" customHeight="1" x14ac:dyDescent="0.15">
      <c r="A143" s="46" t="s">
        <v>254</v>
      </c>
      <c r="B143" s="46" t="s">
        <v>359</v>
      </c>
      <c r="C143" s="1" t="s">
        <v>234</v>
      </c>
      <c r="D143" s="12" t="s">
        <v>235</v>
      </c>
      <c r="E143" s="12" t="s">
        <v>236</v>
      </c>
      <c r="F143" s="19" t="s">
        <v>237</v>
      </c>
      <c r="G143" s="15">
        <f>'일위노임(전기)'!G60</f>
        <v>7.1999999999999995E-2</v>
      </c>
      <c r="H143" s="15">
        <f>합산자재!H38</f>
        <v>0</v>
      </c>
      <c r="I143" s="15" t="str">
        <f>IF(G143*H143&lt;&gt;0, TRUNC(G143*H143,1),"")</f>
        <v/>
      </c>
      <c r="J143" s="15">
        <v>0.09</v>
      </c>
      <c r="K143" s="15">
        <f>합산자재!I38</f>
        <v>0</v>
      </c>
      <c r="L143" s="15" t="str">
        <f>IF(G143*K143&lt;&gt;0, TRUNC(G143*K143,1),"")</f>
        <v/>
      </c>
      <c r="M143" s="15">
        <f>합산자재!J38</f>
        <v>0</v>
      </c>
      <c r="N143" s="15" t="str">
        <f>IF(G143*M143&lt;&gt;0, TRUNC(G143*M143,1),"")</f>
        <v/>
      </c>
      <c r="O143" s="15"/>
      <c r="P143" s="15" t="str">
        <f>IF(SUM(I143,L143,N143)&lt;&gt;0,TRUNC(SUM(I143,L143,N143),1),"")</f>
        <v/>
      </c>
      <c r="Q143" s="12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E143" s="2" t="str">
        <f>L143</f>
        <v/>
      </c>
    </row>
    <row r="144" spans="1:31" ht="23.25" customHeight="1" x14ac:dyDescent="0.15">
      <c r="A144" s="46" t="s">
        <v>391</v>
      </c>
      <c r="B144" s="46" t="s">
        <v>359</v>
      </c>
      <c r="C144" s="1" t="s">
        <v>392</v>
      </c>
      <c r="D144" s="12" t="s">
        <v>393</v>
      </c>
      <c r="E144" s="12" t="s">
        <v>394</v>
      </c>
      <c r="F144" s="19" t="s">
        <v>225</v>
      </c>
      <c r="G144" s="15">
        <v>1</v>
      </c>
      <c r="H144" s="15">
        <f>IF(TRUNC((AD145+AC145)/$AE$3,1)*$AE$3-AD145 &lt;0, AC145, TRUNC((AD145+AC145)/$AE$3,1)*$AE$3-AD145)</f>
        <v>0</v>
      </c>
      <c r="I144" s="15">
        <f>H144</f>
        <v>0</v>
      </c>
      <c r="J144" s="15">
        <v>1</v>
      </c>
      <c r="K144" s="15"/>
      <c r="L144" s="15" t="str">
        <f>IF(G144*K144&lt;&gt;0, TRUNC(G144*K144,1),"")</f>
        <v/>
      </c>
      <c r="M144" s="15"/>
      <c r="N144" s="15" t="str">
        <f>IF(G144*M144&lt;&gt;0, TRUNC(G144*M144,1),"")</f>
        <v/>
      </c>
      <c r="O144" s="15"/>
      <c r="P144" s="15" t="str">
        <f>IF(SUM(I144,L144,N144)&lt;&gt;0,TRUNC(SUM(I144,L144,N144),1),"")</f>
        <v/>
      </c>
      <c r="Q144" s="12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spans="1:31" ht="23.25" customHeight="1" x14ac:dyDescent="0.15">
      <c r="A145" s="46"/>
      <c r="B145" s="46" t="s">
        <v>395</v>
      </c>
      <c r="D145" s="52" t="s">
        <v>396</v>
      </c>
      <c r="E145" s="52"/>
      <c r="F145" s="55"/>
      <c r="G145" s="34"/>
      <c r="H145" s="34"/>
      <c r="I145" s="34">
        <f>TRUNC(SUM(I141:I144))</f>
        <v>0</v>
      </c>
      <c r="J145" s="34"/>
      <c r="K145" s="34"/>
      <c r="L145" s="34">
        <f>TRUNC(SUM(L141:L144))</f>
        <v>0</v>
      </c>
      <c r="M145" s="34"/>
      <c r="N145" s="34">
        <f>TRUNC(SUM(N141:N144))</f>
        <v>0</v>
      </c>
      <c r="O145" s="34"/>
      <c r="P145" s="34" t="str">
        <f>IF(SUM(I145,L145,N145)&lt;&gt;0,TRUNC(SUM(I145,L145,N145),1),"")</f>
        <v/>
      </c>
      <c r="Q145" s="52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>
        <f>TRUNC(AE145*옵션!$B$36/100,1)</f>
        <v>0</v>
      </c>
      <c r="AD145" s="2">
        <f>TRUNC(SUM(L141:L143))</f>
        <v>0</v>
      </c>
      <c r="AE145" s="2">
        <f>TRUNC(SUM(AE141:AE144))</f>
        <v>0</v>
      </c>
    </row>
    <row r="146" spans="1:31" ht="23.25" customHeight="1" x14ac:dyDescent="0.15">
      <c r="A146" s="46"/>
      <c r="B146" s="46"/>
      <c r="D146" s="12"/>
      <c r="E146" s="12"/>
      <c r="F146" s="19"/>
      <c r="G146" s="15"/>
      <c r="H146" s="15"/>
      <c r="I146" s="15" t="str">
        <f>IF(G146*H146&lt;&gt;0, TRUNC(G146*H146,1),"")</f>
        <v/>
      </c>
      <c r="J146" s="15"/>
      <c r="K146" s="15"/>
      <c r="L146" s="15" t="str">
        <f>IF(G146*K146&lt;&gt;0, TRUNC(G146*K146,1),"")</f>
        <v/>
      </c>
      <c r="M146" s="15"/>
      <c r="N146" s="15" t="str">
        <f>IF(G146*M146&lt;&gt;0, TRUNC(G146*M146,1),"")</f>
        <v/>
      </c>
      <c r="O146" s="15"/>
      <c r="P146" s="15" t="str">
        <f>IF(SUM(I146,L146,N146)&lt;&gt;0,TRUNC(SUM(I146,L146,N146),1),"")</f>
        <v/>
      </c>
      <c r="Q146" s="12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</row>
    <row r="147" spans="1:31" ht="23.25" customHeight="1" x14ac:dyDescent="0.15">
      <c r="A147" s="46" t="s">
        <v>360</v>
      </c>
      <c r="B147" s="46" t="s">
        <v>383</v>
      </c>
      <c r="C147" s="1" t="s">
        <v>361</v>
      </c>
      <c r="D147" s="189" t="s">
        <v>442</v>
      </c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1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</row>
    <row r="148" spans="1:31" ht="23.25" customHeight="1" x14ac:dyDescent="0.15">
      <c r="A148" s="46" t="s">
        <v>443</v>
      </c>
      <c r="B148" s="46" t="s">
        <v>362</v>
      </c>
      <c r="C148" s="1" t="s">
        <v>213</v>
      </c>
      <c r="D148" s="12" t="s">
        <v>214</v>
      </c>
      <c r="E148" s="12" t="s">
        <v>215</v>
      </c>
      <c r="F148" s="19" t="s">
        <v>216</v>
      </c>
      <c r="G148" s="15">
        <v>1</v>
      </c>
      <c r="H148" s="15">
        <f>합산자재!H28</f>
        <v>0</v>
      </c>
      <c r="I148" s="15" t="str">
        <f>IF(G148*H148&lt;&gt;0, TRUNC(G148*H148,1),"")</f>
        <v/>
      </c>
      <c r="J148" s="15">
        <v>1</v>
      </c>
      <c r="K148" s="15">
        <f>합산자재!I28</f>
        <v>0</v>
      </c>
      <c r="L148" s="15" t="str">
        <f>IF(G148*K148&lt;&gt;0, TRUNC(G148*K148,1),"")</f>
        <v/>
      </c>
      <c r="M148" s="15">
        <f>합산자재!J28</f>
        <v>0</v>
      </c>
      <c r="N148" s="15" t="str">
        <f>IF(G148*M148&lt;&gt;0, TRUNC(G148*M148,1),"")</f>
        <v/>
      </c>
      <c r="O148" s="15"/>
      <c r="P148" s="15" t="str">
        <f>IF(SUM(I148,L148,N148)&lt;&gt;0,TRUNC(SUM(I148,L148,N148),1),"")</f>
        <v/>
      </c>
      <c r="Q148" s="12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</row>
    <row r="149" spans="1:31" ht="23.25" customHeight="1" x14ac:dyDescent="0.15">
      <c r="A149" s="46" t="s">
        <v>254</v>
      </c>
      <c r="B149" s="46" t="s">
        <v>362</v>
      </c>
      <c r="C149" s="1" t="s">
        <v>234</v>
      </c>
      <c r="D149" s="12" t="s">
        <v>235</v>
      </c>
      <c r="E149" s="12" t="s">
        <v>236</v>
      </c>
      <c r="F149" s="19" t="s">
        <v>237</v>
      </c>
      <c r="G149" s="15">
        <f>'일위노임(전기)'!G63</f>
        <v>0.28799999999999998</v>
      </c>
      <c r="H149" s="15">
        <f>합산자재!H38</f>
        <v>0</v>
      </c>
      <c r="I149" s="15" t="str">
        <f>IF(G149*H149&lt;&gt;0, TRUNC(G149*H149,1),"")</f>
        <v/>
      </c>
      <c r="J149" s="15">
        <v>0.36</v>
      </c>
      <c r="K149" s="15">
        <f>합산자재!I38</f>
        <v>0</v>
      </c>
      <c r="L149" s="15" t="str">
        <f>IF(G149*K149&lt;&gt;0, TRUNC(G149*K149,1),"")</f>
        <v/>
      </c>
      <c r="M149" s="15">
        <f>합산자재!J38</f>
        <v>0</v>
      </c>
      <c r="N149" s="15" t="str">
        <f>IF(G149*M149&lt;&gt;0, TRUNC(G149*M149,1),"")</f>
        <v/>
      </c>
      <c r="O149" s="15"/>
      <c r="P149" s="15" t="str">
        <f>IF(SUM(I149,L149,N149)&lt;&gt;0,TRUNC(SUM(I149,L149,N149),1),"")</f>
        <v/>
      </c>
      <c r="Q149" s="12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E149" s="2" t="str">
        <f>L149</f>
        <v/>
      </c>
    </row>
    <row r="150" spans="1:31" ht="23.25" customHeight="1" x14ac:dyDescent="0.15">
      <c r="A150" s="46" t="s">
        <v>391</v>
      </c>
      <c r="B150" s="46" t="s">
        <v>362</v>
      </c>
      <c r="C150" s="1" t="s">
        <v>392</v>
      </c>
      <c r="D150" s="12" t="s">
        <v>393</v>
      </c>
      <c r="E150" s="12" t="s">
        <v>394</v>
      </c>
      <c r="F150" s="19" t="s">
        <v>225</v>
      </c>
      <c r="G150" s="15">
        <v>1</v>
      </c>
      <c r="H150" s="15">
        <f>IF(TRUNC((AD151+AC151)/$AE$3,1)*$AE$3-AD151 &lt;0, AC151, TRUNC((AD151+AC151)/$AE$3,1)*$AE$3-AD151)</f>
        <v>0</v>
      </c>
      <c r="I150" s="15">
        <f>H150</f>
        <v>0</v>
      </c>
      <c r="J150" s="15">
        <v>1</v>
      </c>
      <c r="K150" s="15"/>
      <c r="L150" s="15" t="str">
        <f>IF(G150*K150&lt;&gt;0, TRUNC(G150*K150,1),"")</f>
        <v/>
      </c>
      <c r="M150" s="15"/>
      <c r="N150" s="15" t="str">
        <f>IF(G150*M150&lt;&gt;0, TRUNC(G150*M150,1),"")</f>
        <v/>
      </c>
      <c r="O150" s="15"/>
      <c r="P150" s="15" t="str">
        <f>IF(SUM(I150,L150,N150)&lt;&gt;0,TRUNC(SUM(I150,L150,N150),1),"")</f>
        <v/>
      </c>
      <c r="Q150" s="12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</row>
    <row r="151" spans="1:31" ht="23.25" customHeight="1" x14ac:dyDescent="0.15">
      <c r="A151" s="46"/>
      <c r="B151" s="46" t="s">
        <v>395</v>
      </c>
      <c r="D151" s="52" t="s">
        <v>396</v>
      </c>
      <c r="E151" s="52"/>
      <c r="F151" s="55"/>
      <c r="G151" s="34"/>
      <c r="H151" s="34"/>
      <c r="I151" s="34">
        <f>TRUNC(SUM(I147:I150))</f>
        <v>0</v>
      </c>
      <c r="J151" s="34"/>
      <c r="K151" s="34"/>
      <c r="L151" s="34">
        <f>TRUNC(SUM(L147:L150))</f>
        <v>0</v>
      </c>
      <c r="M151" s="34"/>
      <c r="N151" s="34">
        <f>TRUNC(SUM(N147:N150))</f>
        <v>0</v>
      </c>
      <c r="O151" s="34"/>
      <c r="P151" s="34" t="str">
        <f>IF(SUM(I151,L151,N151)&lt;&gt;0,TRUNC(SUM(I151,L151,N151),1),"")</f>
        <v/>
      </c>
      <c r="Q151" s="52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>
        <f>TRUNC(AE151*옵션!$B$36/100,1)</f>
        <v>0</v>
      </c>
      <c r="AD151" s="2">
        <f>TRUNC(SUM(L147:L149))</f>
        <v>0</v>
      </c>
      <c r="AE151" s="2">
        <f>TRUNC(SUM(AE147:AE150))</f>
        <v>0</v>
      </c>
    </row>
    <row r="152" spans="1:31" ht="23.25" customHeight="1" x14ac:dyDescent="0.15">
      <c r="A152" s="46"/>
      <c r="B152" s="46"/>
      <c r="D152" s="12"/>
      <c r="E152" s="12"/>
      <c r="F152" s="19"/>
      <c r="G152" s="15"/>
      <c r="H152" s="15"/>
      <c r="I152" s="15" t="str">
        <f>IF(G152*H152&lt;&gt;0, TRUNC(G152*H152,1),"")</f>
        <v/>
      </c>
      <c r="J152" s="15"/>
      <c r="K152" s="15"/>
      <c r="L152" s="15" t="str">
        <f>IF(G152*K152&lt;&gt;0, TRUNC(G152*K152,1),"")</f>
        <v/>
      </c>
      <c r="M152" s="15"/>
      <c r="N152" s="15" t="str">
        <f>IF(G152*M152&lt;&gt;0, TRUNC(G152*M152,1),"")</f>
        <v/>
      </c>
      <c r="O152" s="15"/>
      <c r="P152" s="15" t="str">
        <f>IF(SUM(I152,L152,N152)&lt;&gt;0,TRUNC(SUM(I152,L152,N152),1),"")</f>
        <v/>
      </c>
      <c r="Q152" s="12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</row>
    <row r="153" spans="1:31" ht="23.25" customHeight="1" x14ac:dyDescent="0.15">
      <c r="A153" s="46" t="s">
        <v>363</v>
      </c>
      <c r="B153" s="46" t="s">
        <v>383</v>
      </c>
      <c r="C153" s="1" t="s">
        <v>364</v>
      </c>
      <c r="D153" s="189" t="s">
        <v>444</v>
      </c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1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</row>
    <row r="154" spans="1:31" ht="23.25" customHeight="1" x14ac:dyDescent="0.15">
      <c r="A154" s="46" t="s">
        <v>445</v>
      </c>
      <c r="B154" s="46" t="s">
        <v>365</v>
      </c>
      <c r="C154" s="1" t="s">
        <v>223</v>
      </c>
      <c r="D154" s="12" t="s">
        <v>226</v>
      </c>
      <c r="E154" s="12" t="s">
        <v>227</v>
      </c>
      <c r="F154" s="19" t="s">
        <v>169</v>
      </c>
      <c r="G154" s="15">
        <v>1</v>
      </c>
      <c r="H154" s="15">
        <f>합산자재!H32</f>
        <v>0</v>
      </c>
      <c r="I154" s="15" t="str">
        <f>IF(G154*H154&lt;&gt;0, TRUNC(G154*H154,1),"")</f>
        <v/>
      </c>
      <c r="J154" s="15">
        <v>1</v>
      </c>
      <c r="K154" s="15">
        <f>합산자재!I32</f>
        <v>0</v>
      </c>
      <c r="L154" s="15" t="str">
        <f>IF(G154*K154&lt;&gt;0, TRUNC(G154*K154,1),"")</f>
        <v/>
      </c>
      <c r="M154" s="15">
        <f>합산자재!J32</f>
        <v>0</v>
      </c>
      <c r="N154" s="15" t="str">
        <f>IF(G154*M154&lt;&gt;0, TRUNC(G154*M154,1),"")</f>
        <v/>
      </c>
      <c r="O154" s="15"/>
      <c r="P154" s="15" t="str">
        <f>IF(SUM(I154,L154,N154)&lt;&gt;0,TRUNC(SUM(I154,L154,N154),1),"")</f>
        <v/>
      </c>
      <c r="Q154" s="12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</row>
    <row r="155" spans="1:31" ht="23.25" customHeight="1" x14ac:dyDescent="0.15">
      <c r="A155" s="46" t="s">
        <v>254</v>
      </c>
      <c r="B155" s="46" t="s">
        <v>365</v>
      </c>
      <c r="C155" s="1" t="s">
        <v>234</v>
      </c>
      <c r="D155" s="12" t="s">
        <v>235</v>
      </c>
      <c r="E155" s="12" t="s">
        <v>236</v>
      </c>
      <c r="F155" s="19" t="s">
        <v>237</v>
      </c>
      <c r="G155" s="15">
        <f>'일위노임(전기)'!G66</f>
        <v>9.6000000000000002E-2</v>
      </c>
      <c r="H155" s="15">
        <f>합산자재!H38</f>
        <v>0</v>
      </c>
      <c r="I155" s="15" t="str">
        <f>IF(G155*H155&lt;&gt;0, TRUNC(G155*H155,1),"")</f>
        <v/>
      </c>
      <c r="J155" s="15">
        <v>0.12</v>
      </c>
      <c r="K155" s="15">
        <f>합산자재!I38</f>
        <v>0</v>
      </c>
      <c r="L155" s="15" t="str">
        <f>IF(G155*K155&lt;&gt;0, TRUNC(G155*K155,1),"")</f>
        <v/>
      </c>
      <c r="M155" s="15">
        <f>합산자재!J38</f>
        <v>0</v>
      </c>
      <c r="N155" s="15" t="str">
        <f>IF(G155*M155&lt;&gt;0, TRUNC(G155*M155,1),"")</f>
        <v/>
      </c>
      <c r="O155" s="15"/>
      <c r="P155" s="15" t="str">
        <f>IF(SUM(I155,L155,N155)&lt;&gt;0,TRUNC(SUM(I155,L155,N155),1),"")</f>
        <v/>
      </c>
      <c r="Q155" s="12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E155" s="2" t="str">
        <f>L155</f>
        <v/>
      </c>
    </row>
    <row r="156" spans="1:31" ht="23.25" customHeight="1" x14ac:dyDescent="0.15">
      <c r="A156" s="46" t="s">
        <v>391</v>
      </c>
      <c r="B156" s="46" t="s">
        <v>365</v>
      </c>
      <c r="C156" s="1" t="s">
        <v>392</v>
      </c>
      <c r="D156" s="12" t="s">
        <v>393</v>
      </c>
      <c r="E156" s="12" t="s">
        <v>394</v>
      </c>
      <c r="F156" s="19" t="s">
        <v>225</v>
      </c>
      <c r="G156" s="15">
        <v>1</v>
      </c>
      <c r="H156" s="15">
        <f>IF(TRUNC((AD157+AC157)/$AE$3,1)*$AE$3-AD157 &lt;0, AC157, TRUNC((AD157+AC157)/$AE$3,1)*$AE$3-AD157)</f>
        <v>0</v>
      </c>
      <c r="I156" s="15">
        <f>H156</f>
        <v>0</v>
      </c>
      <c r="J156" s="15">
        <v>1</v>
      </c>
      <c r="K156" s="15"/>
      <c r="L156" s="15" t="str">
        <f>IF(G156*K156&lt;&gt;0, TRUNC(G156*K156,1),"")</f>
        <v/>
      </c>
      <c r="M156" s="15"/>
      <c r="N156" s="15" t="str">
        <f>IF(G156*M156&lt;&gt;0, TRUNC(G156*M156,1),"")</f>
        <v/>
      </c>
      <c r="O156" s="15"/>
      <c r="P156" s="15" t="str">
        <f>IF(SUM(I156,L156,N156)&lt;&gt;0,TRUNC(SUM(I156,L156,N156),1),"")</f>
        <v/>
      </c>
      <c r="Q156" s="12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</row>
    <row r="157" spans="1:31" ht="23.25" customHeight="1" x14ac:dyDescent="0.15">
      <c r="A157" s="46"/>
      <c r="B157" s="46" t="s">
        <v>395</v>
      </c>
      <c r="D157" s="52" t="s">
        <v>396</v>
      </c>
      <c r="E157" s="52"/>
      <c r="F157" s="55"/>
      <c r="G157" s="34"/>
      <c r="H157" s="34"/>
      <c r="I157" s="34">
        <f>TRUNC(SUM(I153:I156))</f>
        <v>0</v>
      </c>
      <c r="J157" s="34"/>
      <c r="K157" s="34"/>
      <c r="L157" s="34">
        <f>TRUNC(SUM(L153:L156))</f>
        <v>0</v>
      </c>
      <c r="M157" s="34"/>
      <c r="N157" s="34">
        <f>TRUNC(SUM(N153:N156))</f>
        <v>0</v>
      </c>
      <c r="O157" s="34"/>
      <c r="P157" s="34" t="str">
        <f>IF(SUM(I157,L157,N157)&lt;&gt;0,TRUNC(SUM(I157,L157,N157),1),"")</f>
        <v/>
      </c>
      <c r="Q157" s="52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>
        <f>TRUNC(AE157*옵션!$B$36/100,1)</f>
        <v>0</v>
      </c>
      <c r="AD157" s="2">
        <f>TRUNC(SUM(L153:L155))</f>
        <v>0</v>
      </c>
      <c r="AE157" s="2">
        <f>TRUNC(SUM(AE153:AE156))</f>
        <v>0</v>
      </c>
    </row>
    <row r="158" spans="1:31" ht="23.25" customHeight="1" x14ac:dyDescent="0.15">
      <c r="A158" s="46"/>
      <c r="B158" s="46"/>
      <c r="D158" s="12"/>
      <c r="E158" s="12"/>
      <c r="F158" s="19"/>
      <c r="G158" s="15"/>
      <c r="H158" s="15"/>
      <c r="I158" s="15" t="str">
        <f>IF(G158*H158&lt;&gt;0, TRUNC(G158*H158,1),"")</f>
        <v/>
      </c>
      <c r="J158" s="15"/>
      <c r="K158" s="15"/>
      <c r="L158" s="15" t="str">
        <f>IF(G158*K158&lt;&gt;0, TRUNC(G158*K158,1),"")</f>
        <v/>
      </c>
      <c r="M158" s="15"/>
      <c r="N158" s="15" t="str">
        <f>IF(G158*M158&lt;&gt;0, TRUNC(G158*M158,1),"")</f>
        <v/>
      </c>
      <c r="O158" s="15"/>
      <c r="P158" s="15" t="str">
        <f>IF(SUM(I158,L158,N158)&lt;&gt;0,TRUNC(SUM(I158,L158,N158),1),"")</f>
        <v/>
      </c>
      <c r="Q158" s="12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</row>
    <row r="159" spans="1:31" ht="23.25" customHeight="1" x14ac:dyDescent="0.15">
      <c r="A159" s="46" t="s">
        <v>366</v>
      </c>
      <c r="B159" s="46" t="s">
        <v>383</v>
      </c>
      <c r="C159" s="1" t="s">
        <v>367</v>
      </c>
      <c r="D159" s="189" t="s">
        <v>446</v>
      </c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1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</row>
    <row r="160" spans="1:31" ht="23.25" customHeight="1" x14ac:dyDescent="0.15">
      <c r="A160" s="46" t="s">
        <v>447</v>
      </c>
      <c r="B160" s="46" t="s">
        <v>368</v>
      </c>
      <c r="C160" s="1" t="s">
        <v>223</v>
      </c>
      <c r="D160" s="12" t="s">
        <v>228</v>
      </c>
      <c r="E160" s="12"/>
      <c r="F160" s="19" t="s">
        <v>169</v>
      </c>
      <c r="G160" s="15">
        <v>1</v>
      </c>
      <c r="H160" s="15">
        <f>합산자재!H33</f>
        <v>0</v>
      </c>
      <c r="I160" s="15" t="str">
        <f>IF(G160*H160&lt;&gt;0, TRUNC(G160*H160,1),"")</f>
        <v/>
      </c>
      <c r="J160" s="15">
        <v>1</v>
      </c>
      <c r="K160" s="15">
        <f>합산자재!I33</f>
        <v>0</v>
      </c>
      <c r="L160" s="15" t="str">
        <f>IF(G160*K160&lt;&gt;0, TRUNC(G160*K160,1),"")</f>
        <v/>
      </c>
      <c r="M160" s="15">
        <f>합산자재!J33</f>
        <v>0</v>
      </c>
      <c r="N160" s="15" t="str">
        <f>IF(G160*M160&lt;&gt;0, TRUNC(G160*M160,1),"")</f>
        <v/>
      </c>
      <c r="O160" s="15"/>
      <c r="P160" s="15" t="str">
        <f>IF(SUM(I160,L160,N160)&lt;&gt;0,TRUNC(SUM(I160,L160,N160),1),"")</f>
        <v/>
      </c>
      <c r="Q160" s="12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</row>
    <row r="161" spans="1:31" ht="23.25" customHeight="1" x14ac:dyDescent="0.15">
      <c r="A161" s="46" t="s">
        <v>254</v>
      </c>
      <c r="B161" s="46" t="s">
        <v>368</v>
      </c>
      <c r="C161" s="1" t="s">
        <v>234</v>
      </c>
      <c r="D161" s="12" t="s">
        <v>235</v>
      </c>
      <c r="E161" s="12" t="s">
        <v>236</v>
      </c>
      <c r="F161" s="19" t="s">
        <v>237</v>
      </c>
      <c r="G161" s="15">
        <f>'일위노임(전기)'!G69</f>
        <v>4.8000000000000001E-2</v>
      </c>
      <c r="H161" s="15">
        <f>합산자재!H38</f>
        <v>0</v>
      </c>
      <c r="I161" s="15" t="str">
        <f>IF(G161*H161&lt;&gt;0, TRUNC(G161*H161,1),"")</f>
        <v/>
      </c>
      <c r="J161" s="15">
        <v>0.06</v>
      </c>
      <c r="K161" s="15">
        <f>합산자재!I38</f>
        <v>0</v>
      </c>
      <c r="L161" s="15" t="str">
        <f>IF(G161*K161&lt;&gt;0, TRUNC(G161*K161,1),"")</f>
        <v/>
      </c>
      <c r="M161" s="15">
        <f>합산자재!J38</f>
        <v>0</v>
      </c>
      <c r="N161" s="15" t="str">
        <f>IF(G161*M161&lt;&gt;0, TRUNC(G161*M161,1),"")</f>
        <v/>
      </c>
      <c r="O161" s="15"/>
      <c r="P161" s="15" t="str">
        <f>IF(SUM(I161,L161,N161)&lt;&gt;0,TRUNC(SUM(I161,L161,N161),1),"")</f>
        <v/>
      </c>
      <c r="Q161" s="12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E161" s="2" t="str">
        <f>L161</f>
        <v/>
      </c>
    </row>
    <row r="162" spans="1:31" ht="23.25" customHeight="1" x14ac:dyDescent="0.15">
      <c r="A162" s="46" t="s">
        <v>391</v>
      </c>
      <c r="B162" s="46" t="s">
        <v>368</v>
      </c>
      <c r="C162" s="1" t="s">
        <v>392</v>
      </c>
      <c r="D162" s="12" t="s">
        <v>393</v>
      </c>
      <c r="E162" s="12" t="s">
        <v>394</v>
      </c>
      <c r="F162" s="19" t="s">
        <v>225</v>
      </c>
      <c r="G162" s="15">
        <v>1</v>
      </c>
      <c r="H162" s="15">
        <f>IF(TRUNC((AD163+AC163)/$AE$3,1)*$AE$3-AD163 &lt;0, AC163, TRUNC((AD163+AC163)/$AE$3,1)*$AE$3-AD163)</f>
        <v>0</v>
      </c>
      <c r="I162" s="15">
        <f>H162</f>
        <v>0</v>
      </c>
      <c r="J162" s="15">
        <v>1</v>
      </c>
      <c r="K162" s="15"/>
      <c r="L162" s="15" t="str">
        <f>IF(G162*K162&lt;&gt;0, TRUNC(G162*K162,1),"")</f>
        <v/>
      </c>
      <c r="M162" s="15"/>
      <c r="N162" s="15" t="str">
        <f>IF(G162*M162&lt;&gt;0, TRUNC(G162*M162,1),"")</f>
        <v/>
      </c>
      <c r="O162" s="15"/>
      <c r="P162" s="15" t="str">
        <f>IF(SUM(I162,L162,N162)&lt;&gt;0,TRUNC(SUM(I162,L162,N162),1),"")</f>
        <v/>
      </c>
      <c r="Q162" s="12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</row>
    <row r="163" spans="1:31" ht="23.25" customHeight="1" x14ac:dyDescent="0.15">
      <c r="A163" s="46"/>
      <c r="B163" s="46" t="s">
        <v>395</v>
      </c>
      <c r="D163" s="52" t="s">
        <v>396</v>
      </c>
      <c r="E163" s="52"/>
      <c r="F163" s="55"/>
      <c r="G163" s="34"/>
      <c r="H163" s="34"/>
      <c r="I163" s="34">
        <f>TRUNC(SUM(I159:I162))</f>
        <v>0</v>
      </c>
      <c r="J163" s="34"/>
      <c r="K163" s="34"/>
      <c r="L163" s="34">
        <f>TRUNC(SUM(L159:L162))</f>
        <v>0</v>
      </c>
      <c r="M163" s="34"/>
      <c r="N163" s="34">
        <f>TRUNC(SUM(N159:N162))</f>
        <v>0</v>
      </c>
      <c r="O163" s="34"/>
      <c r="P163" s="34" t="str">
        <f>IF(SUM(I163,L163,N163)&lt;&gt;0,TRUNC(SUM(I163,L163,N163),1),"")</f>
        <v/>
      </c>
      <c r="Q163" s="52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>
        <f>TRUNC(AE163*옵션!$B$36/100,1)</f>
        <v>0</v>
      </c>
      <c r="AD163" s="2">
        <f>TRUNC(SUM(L159:L161))</f>
        <v>0</v>
      </c>
      <c r="AE163" s="2">
        <f>TRUNC(SUM(AE159:AE162))</f>
        <v>0</v>
      </c>
    </row>
    <row r="164" spans="1:31" ht="23.25" customHeight="1" x14ac:dyDescent="0.15">
      <c r="A164" s="46"/>
      <c r="B164" s="46"/>
      <c r="D164" s="12"/>
      <c r="E164" s="12"/>
      <c r="F164" s="19"/>
      <c r="G164" s="15"/>
      <c r="H164" s="15"/>
      <c r="I164" s="15" t="str">
        <f>IF(G164*H164&lt;&gt;0, TRUNC(G164*H164,1),"")</f>
        <v/>
      </c>
      <c r="J164" s="15"/>
      <c r="K164" s="15"/>
      <c r="L164" s="15" t="str">
        <f>IF(G164*K164&lt;&gt;0, TRUNC(G164*K164,1),"")</f>
        <v/>
      </c>
      <c r="M164" s="15"/>
      <c r="N164" s="15" t="str">
        <f>IF(G164*M164&lt;&gt;0, TRUNC(G164*M164,1),"")</f>
        <v/>
      </c>
      <c r="O164" s="15"/>
      <c r="P164" s="15" t="str">
        <f>IF(SUM(I164,L164,N164)&lt;&gt;0,TRUNC(SUM(I164,L164,N164),1),"")</f>
        <v/>
      </c>
      <c r="Q164" s="12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</row>
    <row r="165" spans="1:31" ht="23.25" customHeight="1" x14ac:dyDescent="0.15">
      <c r="A165" s="46" t="s">
        <v>369</v>
      </c>
      <c r="B165" s="46" t="s">
        <v>383</v>
      </c>
      <c r="C165" s="1" t="s">
        <v>370</v>
      </c>
      <c r="D165" s="189" t="s">
        <v>448</v>
      </c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1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</row>
    <row r="166" spans="1:31" ht="23.25" customHeight="1" x14ac:dyDescent="0.15">
      <c r="A166" s="46" t="s">
        <v>449</v>
      </c>
      <c r="B166" s="46" t="s">
        <v>371</v>
      </c>
      <c r="C166" s="1" t="s">
        <v>223</v>
      </c>
      <c r="D166" s="12" t="s">
        <v>229</v>
      </c>
      <c r="E166" s="12"/>
      <c r="F166" s="19" t="s">
        <v>169</v>
      </c>
      <c r="G166" s="15">
        <v>1</v>
      </c>
      <c r="H166" s="15">
        <f>합산자재!H34</f>
        <v>0</v>
      </c>
      <c r="I166" s="15" t="str">
        <f>IF(G166*H166&lt;&gt;0, TRUNC(G166*H166,1),"")</f>
        <v/>
      </c>
      <c r="J166" s="15">
        <v>1</v>
      </c>
      <c r="K166" s="15">
        <f>합산자재!I34</f>
        <v>0</v>
      </c>
      <c r="L166" s="15" t="str">
        <f>IF(G166*K166&lt;&gt;0, TRUNC(G166*K166,1),"")</f>
        <v/>
      </c>
      <c r="M166" s="15">
        <f>합산자재!J34</f>
        <v>0</v>
      </c>
      <c r="N166" s="15" t="str">
        <f>IF(G166*M166&lt;&gt;0, TRUNC(G166*M166,1),"")</f>
        <v/>
      </c>
      <c r="O166" s="15"/>
      <c r="P166" s="15" t="str">
        <f>IF(SUM(I166,L166,N166)&lt;&gt;0,TRUNC(SUM(I166,L166,N166),1),"")</f>
        <v/>
      </c>
      <c r="Q166" s="12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</row>
    <row r="167" spans="1:31" ht="23.25" customHeight="1" x14ac:dyDescent="0.15">
      <c r="A167" s="46" t="s">
        <v>254</v>
      </c>
      <c r="B167" s="46" t="s">
        <v>371</v>
      </c>
      <c r="C167" s="1" t="s">
        <v>234</v>
      </c>
      <c r="D167" s="12" t="s">
        <v>235</v>
      </c>
      <c r="E167" s="12" t="s">
        <v>236</v>
      </c>
      <c r="F167" s="19" t="s">
        <v>237</v>
      </c>
      <c r="G167" s="15">
        <f>'일위노임(전기)'!G72</f>
        <v>3.1199999999999999E-2</v>
      </c>
      <c r="H167" s="15">
        <f>합산자재!H38</f>
        <v>0</v>
      </c>
      <c r="I167" s="15" t="str">
        <f>IF(G167*H167&lt;&gt;0, TRUNC(G167*H167,1),"")</f>
        <v/>
      </c>
      <c r="J167" s="15">
        <v>3.9E-2</v>
      </c>
      <c r="K167" s="15">
        <f>합산자재!I38</f>
        <v>0</v>
      </c>
      <c r="L167" s="15" t="str">
        <f>IF(G167*K167&lt;&gt;0, TRUNC(G167*K167,1),"")</f>
        <v/>
      </c>
      <c r="M167" s="15">
        <f>합산자재!J38</f>
        <v>0</v>
      </c>
      <c r="N167" s="15" t="str">
        <f>IF(G167*M167&lt;&gt;0, TRUNC(G167*M167,1),"")</f>
        <v/>
      </c>
      <c r="O167" s="15"/>
      <c r="P167" s="15" t="str">
        <f>IF(SUM(I167,L167,N167)&lt;&gt;0,TRUNC(SUM(I167,L167,N167),1),"")</f>
        <v/>
      </c>
      <c r="Q167" s="12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E167" s="2" t="str">
        <f>L167</f>
        <v/>
      </c>
    </row>
    <row r="168" spans="1:31" ht="23.25" customHeight="1" x14ac:dyDescent="0.15">
      <c r="A168" s="46" t="s">
        <v>391</v>
      </c>
      <c r="B168" s="46" t="s">
        <v>371</v>
      </c>
      <c r="C168" s="1" t="s">
        <v>392</v>
      </c>
      <c r="D168" s="12" t="s">
        <v>393</v>
      </c>
      <c r="E168" s="12" t="s">
        <v>394</v>
      </c>
      <c r="F168" s="19" t="s">
        <v>225</v>
      </c>
      <c r="G168" s="15">
        <v>1</v>
      </c>
      <c r="H168" s="15">
        <f>IF(TRUNC((AD169+AC169)/$AE$3,1)*$AE$3-AD169 &lt;0, AC169, TRUNC((AD169+AC169)/$AE$3,1)*$AE$3-AD169)</f>
        <v>0</v>
      </c>
      <c r="I168" s="15">
        <f>H168</f>
        <v>0</v>
      </c>
      <c r="J168" s="15">
        <v>1</v>
      </c>
      <c r="K168" s="15"/>
      <c r="L168" s="15" t="str">
        <f>IF(G168*K168&lt;&gt;0, TRUNC(G168*K168,1),"")</f>
        <v/>
      </c>
      <c r="M168" s="15"/>
      <c r="N168" s="15" t="str">
        <f>IF(G168*M168&lt;&gt;0, TRUNC(G168*M168,1),"")</f>
        <v/>
      </c>
      <c r="O168" s="15"/>
      <c r="P168" s="15" t="str">
        <f>IF(SUM(I168,L168,N168)&lt;&gt;0,TRUNC(SUM(I168,L168,N168),1),"")</f>
        <v/>
      </c>
      <c r="Q168" s="12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</row>
    <row r="169" spans="1:31" ht="23.25" customHeight="1" x14ac:dyDescent="0.15">
      <c r="A169" s="46"/>
      <c r="B169" s="46" t="s">
        <v>395</v>
      </c>
      <c r="D169" s="52" t="s">
        <v>396</v>
      </c>
      <c r="E169" s="52"/>
      <c r="F169" s="55"/>
      <c r="G169" s="34"/>
      <c r="H169" s="34"/>
      <c r="I169" s="34">
        <f>TRUNC(SUM(I165:I168))</f>
        <v>0</v>
      </c>
      <c r="J169" s="34"/>
      <c r="K169" s="34"/>
      <c r="L169" s="34">
        <f>TRUNC(SUM(L165:L168))</f>
        <v>0</v>
      </c>
      <c r="M169" s="34"/>
      <c r="N169" s="34">
        <f>TRUNC(SUM(N165:N168))</f>
        <v>0</v>
      </c>
      <c r="O169" s="34"/>
      <c r="P169" s="34" t="str">
        <f>IF(SUM(I169,L169,N169)&lt;&gt;0,TRUNC(SUM(I169,L169,N169),1),"")</f>
        <v/>
      </c>
      <c r="Q169" s="52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>
        <f>TRUNC(AE169*옵션!$B$36/100,1)</f>
        <v>0</v>
      </c>
      <c r="AD169" s="2">
        <f>TRUNC(SUM(L165:L167))</f>
        <v>0</v>
      </c>
      <c r="AE169" s="2">
        <f>TRUNC(SUM(AE165:AE168))</f>
        <v>0</v>
      </c>
    </row>
    <row r="170" spans="1:31" ht="23.25" customHeight="1" x14ac:dyDescent="0.15">
      <c r="A170" s="46"/>
      <c r="B170" s="46"/>
      <c r="D170" s="12"/>
      <c r="E170" s="12"/>
      <c r="F170" s="19"/>
      <c r="G170" s="15"/>
      <c r="H170" s="15"/>
      <c r="I170" s="15" t="str">
        <f>IF(G170*H170&lt;&gt;0, TRUNC(G170*H170,1),"")</f>
        <v/>
      </c>
      <c r="J170" s="15"/>
      <c r="K170" s="15"/>
      <c r="L170" s="15" t="str">
        <f>IF(G170*K170&lt;&gt;0, TRUNC(G170*K170,1),"")</f>
        <v/>
      </c>
      <c r="M170" s="15"/>
      <c r="N170" s="15" t="str">
        <f>IF(G170*M170&lt;&gt;0, TRUNC(G170*M170,1),"")</f>
        <v/>
      </c>
      <c r="O170" s="15"/>
      <c r="P170" s="15" t="str">
        <f>IF(SUM(I170,L170,N170)&lt;&gt;0,TRUNC(SUM(I170,L170,N170),1),"")</f>
        <v/>
      </c>
      <c r="Q170" s="12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</row>
    <row r="171" spans="1:31" ht="23.25" customHeight="1" x14ac:dyDescent="0.15">
      <c r="A171" s="46" t="s">
        <v>372</v>
      </c>
      <c r="B171" s="46" t="s">
        <v>383</v>
      </c>
      <c r="C171" s="1" t="s">
        <v>373</v>
      </c>
      <c r="D171" s="189" t="s">
        <v>450</v>
      </c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1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</row>
    <row r="172" spans="1:31" ht="23.25" customHeight="1" x14ac:dyDescent="0.15">
      <c r="A172" s="46" t="s">
        <v>451</v>
      </c>
      <c r="B172" s="46" t="s">
        <v>374</v>
      </c>
      <c r="C172" s="1" t="s">
        <v>223</v>
      </c>
      <c r="D172" s="12" t="s">
        <v>230</v>
      </c>
      <c r="E172" s="12"/>
      <c r="F172" s="19" t="s">
        <v>169</v>
      </c>
      <c r="G172" s="15">
        <v>1</v>
      </c>
      <c r="H172" s="15">
        <f>합산자재!H35</f>
        <v>0</v>
      </c>
      <c r="I172" s="15" t="str">
        <f>IF(G172*H172&lt;&gt;0, TRUNC(G172*H172,1),"")</f>
        <v/>
      </c>
      <c r="J172" s="15">
        <v>1</v>
      </c>
      <c r="K172" s="15">
        <f>합산자재!I35</f>
        <v>0</v>
      </c>
      <c r="L172" s="15" t="str">
        <f>IF(G172*K172&lt;&gt;0, TRUNC(G172*K172,1),"")</f>
        <v/>
      </c>
      <c r="M172" s="15">
        <f>합산자재!J35</f>
        <v>0</v>
      </c>
      <c r="N172" s="15" t="str">
        <f>IF(G172*M172&lt;&gt;0, TRUNC(G172*M172,1),"")</f>
        <v/>
      </c>
      <c r="O172" s="15"/>
      <c r="P172" s="15" t="str">
        <f>IF(SUM(I172,L172,N172)&lt;&gt;0,TRUNC(SUM(I172,L172,N172),1),"")</f>
        <v/>
      </c>
      <c r="Q172" s="12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</row>
    <row r="173" spans="1:31" ht="23.25" customHeight="1" x14ac:dyDescent="0.15">
      <c r="A173" s="46" t="s">
        <v>254</v>
      </c>
      <c r="B173" s="46" t="s">
        <v>374</v>
      </c>
      <c r="C173" s="1" t="s">
        <v>234</v>
      </c>
      <c r="D173" s="12" t="s">
        <v>235</v>
      </c>
      <c r="E173" s="12" t="s">
        <v>236</v>
      </c>
      <c r="F173" s="19" t="s">
        <v>237</v>
      </c>
      <c r="G173" s="15">
        <f>'일위노임(전기)'!G75</f>
        <v>3.1199999999999999E-2</v>
      </c>
      <c r="H173" s="15">
        <f>합산자재!H38</f>
        <v>0</v>
      </c>
      <c r="I173" s="15" t="str">
        <f>IF(G173*H173&lt;&gt;0, TRUNC(G173*H173,1),"")</f>
        <v/>
      </c>
      <c r="J173" s="15">
        <v>3.9E-2</v>
      </c>
      <c r="K173" s="15">
        <f>합산자재!I38</f>
        <v>0</v>
      </c>
      <c r="L173" s="15" t="str">
        <f>IF(G173*K173&lt;&gt;0, TRUNC(G173*K173,1),"")</f>
        <v/>
      </c>
      <c r="M173" s="15">
        <f>합산자재!J38</f>
        <v>0</v>
      </c>
      <c r="N173" s="15" t="str">
        <f>IF(G173*M173&lt;&gt;0, TRUNC(G173*M173,1),"")</f>
        <v/>
      </c>
      <c r="O173" s="15"/>
      <c r="P173" s="15" t="str">
        <f>IF(SUM(I173,L173,N173)&lt;&gt;0,TRUNC(SUM(I173,L173,N173),1),"")</f>
        <v/>
      </c>
      <c r="Q173" s="12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E173" s="2" t="str">
        <f>L173</f>
        <v/>
      </c>
    </row>
    <row r="174" spans="1:31" ht="23.25" customHeight="1" x14ac:dyDescent="0.15">
      <c r="A174" s="46" t="s">
        <v>391</v>
      </c>
      <c r="B174" s="46" t="s">
        <v>374</v>
      </c>
      <c r="C174" s="1" t="s">
        <v>392</v>
      </c>
      <c r="D174" s="12" t="s">
        <v>393</v>
      </c>
      <c r="E174" s="12" t="s">
        <v>394</v>
      </c>
      <c r="F174" s="19" t="s">
        <v>225</v>
      </c>
      <c r="G174" s="15">
        <v>1</v>
      </c>
      <c r="H174" s="15">
        <f>IF(TRUNC((AD175+AC175)/$AE$3,1)*$AE$3-AD175 &lt;0, AC175, TRUNC((AD175+AC175)/$AE$3,1)*$AE$3-AD175)</f>
        <v>0</v>
      </c>
      <c r="I174" s="15">
        <f>H174</f>
        <v>0</v>
      </c>
      <c r="J174" s="15">
        <v>1</v>
      </c>
      <c r="K174" s="15"/>
      <c r="L174" s="15" t="str">
        <f>IF(G174*K174&lt;&gt;0, TRUNC(G174*K174,1),"")</f>
        <v/>
      </c>
      <c r="M174" s="15"/>
      <c r="N174" s="15" t="str">
        <f>IF(G174*M174&lt;&gt;0, TRUNC(G174*M174,1),"")</f>
        <v/>
      </c>
      <c r="O174" s="15"/>
      <c r="P174" s="15" t="str">
        <f>IF(SUM(I174,L174,N174)&lt;&gt;0,TRUNC(SUM(I174,L174,N174),1),"")</f>
        <v/>
      </c>
      <c r="Q174" s="12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</row>
    <row r="175" spans="1:31" ht="23.25" customHeight="1" x14ac:dyDescent="0.15">
      <c r="A175" s="46"/>
      <c r="B175" s="46" t="s">
        <v>395</v>
      </c>
      <c r="D175" s="52" t="s">
        <v>396</v>
      </c>
      <c r="E175" s="52"/>
      <c r="F175" s="55"/>
      <c r="G175" s="34"/>
      <c r="H175" s="34"/>
      <c r="I175" s="34">
        <f>TRUNC(SUM(I171:I174))</f>
        <v>0</v>
      </c>
      <c r="J175" s="34"/>
      <c r="K175" s="34"/>
      <c r="L175" s="34">
        <f>TRUNC(SUM(L171:L174))</f>
        <v>0</v>
      </c>
      <c r="M175" s="34"/>
      <c r="N175" s="34">
        <f>TRUNC(SUM(N171:N174))</f>
        <v>0</v>
      </c>
      <c r="O175" s="34"/>
      <c r="P175" s="34" t="str">
        <f>IF(SUM(I175,L175,N175)&lt;&gt;0,TRUNC(SUM(I175,L175,N175),1),"")</f>
        <v/>
      </c>
      <c r="Q175" s="52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>
        <f>TRUNC(AE175*옵션!$B$36/100,1)</f>
        <v>0</v>
      </c>
      <c r="AD175" s="2">
        <f>TRUNC(SUM(L171:L173))</f>
        <v>0</v>
      </c>
      <c r="AE175" s="2">
        <f>TRUNC(SUM(AE171:AE174))</f>
        <v>0</v>
      </c>
    </row>
    <row r="176" spans="1:31" ht="23.25" customHeight="1" x14ac:dyDescent="0.15">
      <c r="A176" s="46"/>
      <c r="B176" s="46"/>
      <c r="D176" s="12"/>
      <c r="E176" s="12"/>
      <c r="F176" s="19"/>
      <c r="G176" s="15"/>
      <c r="H176" s="15"/>
      <c r="I176" s="15" t="str">
        <f>IF(G176*H176&lt;&gt;0, TRUNC(G176*H176,1),"")</f>
        <v/>
      </c>
      <c r="J176" s="15"/>
      <c r="K176" s="15"/>
      <c r="L176" s="15" t="str">
        <f>IF(G176*K176&lt;&gt;0, TRUNC(G176*K176,1),"")</f>
        <v/>
      </c>
      <c r="M176" s="15"/>
      <c r="N176" s="15" t="str">
        <f>IF(G176*M176&lt;&gt;0, TRUNC(G176*M176,1),"")</f>
        <v/>
      </c>
      <c r="O176" s="15"/>
      <c r="P176" s="15" t="str">
        <f>IF(SUM(I176,L176,N176)&lt;&gt;0,TRUNC(SUM(I176,L176,N176),1),"")</f>
        <v/>
      </c>
      <c r="Q176" s="12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</row>
    <row r="177" spans="1:31" ht="23.25" customHeight="1" x14ac:dyDescent="0.15">
      <c r="A177" s="46" t="s">
        <v>375</v>
      </c>
      <c r="B177" s="46" t="s">
        <v>383</v>
      </c>
      <c r="C177" s="1" t="s">
        <v>376</v>
      </c>
      <c r="D177" s="189" t="s">
        <v>452</v>
      </c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1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</row>
    <row r="178" spans="1:31" ht="23.25" customHeight="1" x14ac:dyDescent="0.15">
      <c r="A178" s="46" t="s">
        <v>453</v>
      </c>
      <c r="B178" s="46" t="s">
        <v>377</v>
      </c>
      <c r="C178" s="1" t="s">
        <v>223</v>
      </c>
      <c r="D178" s="12" t="s">
        <v>231</v>
      </c>
      <c r="E178" s="12"/>
      <c r="F178" s="19" t="s">
        <v>169</v>
      </c>
      <c r="G178" s="15">
        <v>1</v>
      </c>
      <c r="H178" s="15">
        <f>합산자재!H36</f>
        <v>0</v>
      </c>
      <c r="I178" s="15" t="str">
        <f>IF(G178*H178&lt;&gt;0, TRUNC(G178*H178,1),"")</f>
        <v/>
      </c>
      <c r="J178" s="15">
        <v>1</v>
      </c>
      <c r="K178" s="15">
        <f>합산자재!I36</f>
        <v>0</v>
      </c>
      <c r="L178" s="15" t="str">
        <f>IF(G178*K178&lt;&gt;0, TRUNC(G178*K178,1),"")</f>
        <v/>
      </c>
      <c r="M178" s="15">
        <f>합산자재!J36</f>
        <v>0</v>
      </c>
      <c r="N178" s="15" t="str">
        <f>IF(G178*M178&lt;&gt;0, TRUNC(G178*M178,1),"")</f>
        <v/>
      </c>
      <c r="O178" s="15"/>
      <c r="P178" s="15" t="str">
        <f>IF(SUM(I178,L178,N178)&lt;&gt;0,TRUNC(SUM(I178,L178,N178),1),"")</f>
        <v/>
      </c>
      <c r="Q178" s="12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</row>
    <row r="179" spans="1:31" ht="23.25" customHeight="1" x14ac:dyDescent="0.15">
      <c r="A179" s="46" t="s">
        <v>291</v>
      </c>
      <c r="B179" s="46" t="s">
        <v>377</v>
      </c>
      <c r="C179" s="1" t="s">
        <v>240</v>
      </c>
      <c r="D179" s="12" t="s">
        <v>235</v>
      </c>
      <c r="E179" s="12" t="s">
        <v>241</v>
      </c>
      <c r="F179" s="19" t="s">
        <v>237</v>
      </c>
      <c r="G179" s="15">
        <f>'일위노임(전기)'!G78</f>
        <v>5.04E-2</v>
      </c>
      <c r="H179" s="15">
        <f>합산자재!H40</f>
        <v>0</v>
      </c>
      <c r="I179" s="15" t="str">
        <f>IF(G179*H179&lt;&gt;0, TRUNC(G179*H179,1),"")</f>
        <v/>
      </c>
      <c r="J179" s="15">
        <v>6.3E-2</v>
      </c>
      <c r="K179" s="15">
        <f>합산자재!I40</f>
        <v>0</v>
      </c>
      <c r="L179" s="15" t="str">
        <f>IF(G179*K179&lt;&gt;0, TRUNC(G179*K179,1),"")</f>
        <v/>
      </c>
      <c r="M179" s="15">
        <f>합산자재!J40</f>
        <v>0</v>
      </c>
      <c r="N179" s="15" t="str">
        <f>IF(G179*M179&lt;&gt;0, TRUNC(G179*M179,1),"")</f>
        <v/>
      </c>
      <c r="O179" s="15"/>
      <c r="P179" s="15" t="str">
        <f>IF(SUM(I179,L179,N179)&lt;&gt;0,TRUNC(SUM(I179,L179,N179),1),"")</f>
        <v/>
      </c>
      <c r="Q179" s="12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E179" s="2" t="str">
        <f>L179</f>
        <v/>
      </c>
    </row>
    <row r="180" spans="1:31" ht="23.25" customHeight="1" x14ac:dyDescent="0.15">
      <c r="A180" s="46" t="s">
        <v>391</v>
      </c>
      <c r="B180" s="46" t="s">
        <v>377</v>
      </c>
      <c r="C180" s="1" t="s">
        <v>392</v>
      </c>
      <c r="D180" s="12" t="s">
        <v>393</v>
      </c>
      <c r="E180" s="12" t="s">
        <v>394</v>
      </c>
      <c r="F180" s="19" t="s">
        <v>225</v>
      </c>
      <c r="G180" s="15">
        <v>1</v>
      </c>
      <c r="H180" s="15">
        <f>IF(TRUNC((AD181+AC181)/$AE$3,1)*$AE$3-AD181 &lt;0, AC181, TRUNC((AD181+AC181)/$AE$3,1)*$AE$3-AD181)</f>
        <v>0</v>
      </c>
      <c r="I180" s="15">
        <f>H180</f>
        <v>0</v>
      </c>
      <c r="J180" s="15">
        <v>1</v>
      </c>
      <c r="K180" s="15"/>
      <c r="L180" s="15" t="str">
        <f>IF(G180*K180&lt;&gt;0, TRUNC(G180*K180,1),"")</f>
        <v/>
      </c>
      <c r="M180" s="15"/>
      <c r="N180" s="15" t="str">
        <f>IF(G180*M180&lt;&gt;0, TRUNC(G180*M180,1),"")</f>
        <v/>
      </c>
      <c r="O180" s="15"/>
      <c r="P180" s="15" t="str">
        <f>IF(SUM(I180,L180,N180)&lt;&gt;0,TRUNC(SUM(I180,L180,N180),1),"")</f>
        <v/>
      </c>
      <c r="Q180" s="12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</row>
    <row r="181" spans="1:31" ht="23.25" customHeight="1" x14ac:dyDescent="0.15">
      <c r="A181" s="46"/>
      <c r="B181" s="46" t="s">
        <v>395</v>
      </c>
      <c r="D181" s="52" t="s">
        <v>396</v>
      </c>
      <c r="E181" s="52"/>
      <c r="F181" s="55"/>
      <c r="G181" s="34"/>
      <c r="H181" s="34"/>
      <c r="I181" s="34">
        <f>TRUNC(SUM(I177:I180))</f>
        <v>0</v>
      </c>
      <c r="J181" s="34"/>
      <c r="K181" s="34"/>
      <c r="L181" s="34">
        <f>TRUNC(SUM(L177:L180))</f>
        <v>0</v>
      </c>
      <c r="M181" s="34"/>
      <c r="N181" s="34">
        <f>TRUNC(SUM(N177:N180))</f>
        <v>0</v>
      </c>
      <c r="O181" s="34"/>
      <c r="P181" s="34" t="str">
        <f>IF(SUM(I181,L181,N181)&lt;&gt;0,TRUNC(SUM(I181,L181,N181),1),"")</f>
        <v/>
      </c>
      <c r="Q181" s="52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>
        <f>TRUNC(AE181*옵션!$B$36/100,1)</f>
        <v>0</v>
      </c>
      <c r="AD181" s="2">
        <f>TRUNC(SUM(L177:L179))</f>
        <v>0</v>
      </c>
      <c r="AE181" s="2">
        <f>TRUNC(SUM(AE177:AE180))</f>
        <v>0</v>
      </c>
    </row>
    <row r="182" spans="1:31" ht="23.25" customHeight="1" x14ac:dyDescent="0.15">
      <c r="A182" s="46"/>
      <c r="B182" s="46"/>
      <c r="D182" s="12"/>
      <c r="E182" s="12"/>
      <c r="F182" s="19"/>
      <c r="G182" s="15"/>
      <c r="H182" s="15"/>
      <c r="I182" s="15" t="str">
        <f>IF(G182*H182&lt;&gt;0, TRUNC(G182*H182,1),"")</f>
        <v/>
      </c>
      <c r="J182" s="15"/>
      <c r="K182" s="15"/>
      <c r="L182" s="15" t="str">
        <f>IF(G182*K182&lt;&gt;0, TRUNC(G182*K182,1),"")</f>
        <v/>
      </c>
      <c r="M182" s="15"/>
      <c r="N182" s="15" t="str">
        <f>IF(G182*M182&lt;&gt;0, TRUNC(G182*M182,1),"")</f>
        <v/>
      </c>
      <c r="O182" s="15"/>
      <c r="P182" s="15" t="str">
        <f>IF(SUM(I182,L182,N182)&lt;&gt;0,TRUNC(SUM(I182,L182,N182),1),"")</f>
        <v/>
      </c>
      <c r="Q182" s="12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spans="1:31" ht="23.25" customHeight="1" x14ac:dyDescent="0.15">
      <c r="A183" s="46" t="s">
        <v>378</v>
      </c>
      <c r="B183" s="46" t="s">
        <v>383</v>
      </c>
      <c r="C183" s="1" t="s">
        <v>379</v>
      </c>
      <c r="D183" s="189" t="s">
        <v>454</v>
      </c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1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spans="1:31" ht="23.25" customHeight="1" x14ac:dyDescent="0.15">
      <c r="A184" s="46" t="s">
        <v>455</v>
      </c>
      <c r="B184" s="46" t="s">
        <v>380</v>
      </c>
      <c r="C184" s="1" t="s">
        <v>223</v>
      </c>
      <c r="D184" s="12" t="s">
        <v>232</v>
      </c>
      <c r="E184" s="12" t="s">
        <v>233</v>
      </c>
      <c r="F184" s="19" t="s">
        <v>169</v>
      </c>
      <c r="G184" s="15">
        <v>1</v>
      </c>
      <c r="H184" s="15">
        <f>합산자재!H37</f>
        <v>0</v>
      </c>
      <c r="I184" s="15" t="str">
        <f>IF(G184*H184&lt;&gt;0, TRUNC(G184*H184,1),"")</f>
        <v/>
      </c>
      <c r="J184" s="15">
        <v>1</v>
      </c>
      <c r="K184" s="15">
        <f>합산자재!I37</f>
        <v>0</v>
      </c>
      <c r="L184" s="15" t="str">
        <f>IF(G184*K184&lt;&gt;0, TRUNC(G184*K184,1),"")</f>
        <v/>
      </c>
      <c r="M184" s="15">
        <f>합산자재!J37</f>
        <v>0</v>
      </c>
      <c r="N184" s="15" t="str">
        <f>IF(G184*M184&lt;&gt;0, TRUNC(G184*M184,1),"")</f>
        <v/>
      </c>
      <c r="O184" s="15"/>
      <c r="P184" s="15" t="str">
        <f>IF(SUM(I184,L184,N184)&lt;&gt;0,TRUNC(SUM(I184,L184,N184),1),"")</f>
        <v/>
      </c>
      <c r="Q184" s="12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spans="1:31" ht="23.25" customHeight="1" x14ac:dyDescent="0.15">
      <c r="A185" s="46" t="s">
        <v>291</v>
      </c>
      <c r="B185" s="46" t="s">
        <v>380</v>
      </c>
      <c r="C185" s="1" t="s">
        <v>240</v>
      </c>
      <c r="D185" s="12" t="s">
        <v>235</v>
      </c>
      <c r="E185" s="12" t="s">
        <v>241</v>
      </c>
      <c r="F185" s="19" t="s">
        <v>237</v>
      </c>
      <c r="G185" s="15">
        <f>'일위노임(전기)'!G81</f>
        <v>0.2016</v>
      </c>
      <c r="H185" s="15">
        <f>합산자재!H40</f>
        <v>0</v>
      </c>
      <c r="I185" s="15" t="str">
        <f>IF(G185*H185&lt;&gt;0, TRUNC(G185*H185,1),"")</f>
        <v/>
      </c>
      <c r="J185" s="15">
        <v>0.252</v>
      </c>
      <c r="K185" s="15">
        <f>합산자재!I40</f>
        <v>0</v>
      </c>
      <c r="L185" s="15" t="str">
        <f>IF(G185*K185&lt;&gt;0, TRUNC(G185*K185,1),"")</f>
        <v/>
      </c>
      <c r="M185" s="15">
        <f>합산자재!J40</f>
        <v>0</v>
      </c>
      <c r="N185" s="15" t="str">
        <f>IF(G185*M185&lt;&gt;0, TRUNC(G185*M185,1),"")</f>
        <v/>
      </c>
      <c r="O185" s="15"/>
      <c r="P185" s="15" t="str">
        <f>IF(SUM(I185,L185,N185)&lt;&gt;0,TRUNC(SUM(I185,L185,N185),1),"")</f>
        <v/>
      </c>
      <c r="Q185" s="12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E185" s="2" t="str">
        <f>L185</f>
        <v/>
      </c>
    </row>
    <row r="186" spans="1:31" ht="23.25" customHeight="1" x14ac:dyDescent="0.15">
      <c r="A186" s="46" t="s">
        <v>391</v>
      </c>
      <c r="B186" s="46" t="s">
        <v>380</v>
      </c>
      <c r="C186" s="1" t="s">
        <v>392</v>
      </c>
      <c r="D186" s="12" t="s">
        <v>393</v>
      </c>
      <c r="E186" s="12" t="s">
        <v>394</v>
      </c>
      <c r="F186" s="19" t="s">
        <v>225</v>
      </c>
      <c r="G186" s="15">
        <v>1</v>
      </c>
      <c r="H186" s="15">
        <f>IF(TRUNC((AD187+AC187)/$AE$3,1)*$AE$3-AD187 &lt;0, AC187, TRUNC((AD187+AC187)/$AE$3,1)*$AE$3-AD187)</f>
        <v>0</v>
      </c>
      <c r="I186" s="15">
        <f>H186</f>
        <v>0</v>
      </c>
      <c r="J186" s="15">
        <v>1</v>
      </c>
      <c r="K186" s="15"/>
      <c r="L186" s="15" t="str">
        <f>IF(G186*K186&lt;&gt;0, TRUNC(G186*K186,1),"")</f>
        <v/>
      </c>
      <c r="M186" s="15"/>
      <c r="N186" s="15" t="str">
        <f>IF(G186*M186&lt;&gt;0, TRUNC(G186*M186,1),"")</f>
        <v/>
      </c>
      <c r="O186" s="15"/>
      <c r="P186" s="15" t="str">
        <f>IF(SUM(I186,L186,N186)&lt;&gt;0,TRUNC(SUM(I186,L186,N186),1),"")</f>
        <v/>
      </c>
      <c r="Q186" s="12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spans="1:31" ht="23.25" customHeight="1" x14ac:dyDescent="0.15">
      <c r="A187" s="46"/>
      <c r="B187" s="46" t="s">
        <v>395</v>
      </c>
      <c r="D187" s="12" t="s">
        <v>396</v>
      </c>
      <c r="E187" s="12"/>
      <c r="F187" s="19"/>
      <c r="G187" s="15"/>
      <c r="H187" s="15"/>
      <c r="I187" s="15">
        <f>TRUNC(SUM(I183:I186))</f>
        <v>0</v>
      </c>
      <c r="J187" s="15"/>
      <c r="K187" s="15"/>
      <c r="L187" s="15">
        <f>TRUNC(SUM(L183:L186))</f>
        <v>0</v>
      </c>
      <c r="M187" s="15"/>
      <c r="N187" s="15">
        <f>TRUNC(SUM(N183:N186))</f>
        <v>0</v>
      </c>
      <c r="O187" s="15"/>
      <c r="P187" s="15" t="str">
        <f>IF(SUM(I187,L187,N187)&lt;&gt;0,TRUNC(SUM(I187,L187,N187),1),"")</f>
        <v/>
      </c>
      <c r="Q187" s="12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>
        <f>TRUNC(AE187*옵션!$B$36/100,1)</f>
        <v>0</v>
      </c>
      <c r="AD187" s="2">
        <f>TRUNC(SUM(L183:L185))</f>
        <v>0</v>
      </c>
      <c r="AE187" s="2">
        <f>TRUNC(SUM(AE183:AE186))</f>
        <v>0</v>
      </c>
    </row>
    <row r="188" spans="1:31" ht="23.25" customHeight="1" x14ac:dyDescent="0.15">
      <c r="A188" s="46"/>
      <c r="B188" s="46"/>
      <c r="D188" s="12"/>
      <c r="E188" s="12"/>
      <c r="F188" s="19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2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spans="1:31" ht="23.25" customHeight="1" x14ac:dyDescent="0.15">
      <c r="A189" s="46"/>
      <c r="B189" s="46"/>
      <c r="D189" s="12"/>
      <c r="E189" s="12"/>
      <c r="F189" s="19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2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spans="1:31" ht="23.25" customHeight="1" x14ac:dyDescent="0.15">
      <c r="A190" s="46"/>
      <c r="B190" s="46"/>
      <c r="D190" s="12"/>
      <c r="E190" s="12"/>
      <c r="F190" s="19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2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spans="1:31" ht="23.25" customHeight="1" x14ac:dyDescent="0.15">
      <c r="A191" s="46"/>
      <c r="B191" s="46"/>
      <c r="D191" s="12"/>
      <c r="E191" s="12"/>
      <c r="F191" s="19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2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spans="1:31" ht="23.25" customHeight="1" x14ac:dyDescent="0.15">
      <c r="A192" s="46"/>
      <c r="B192" s="46"/>
      <c r="D192" s="12"/>
      <c r="E192" s="12"/>
      <c r="F192" s="19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2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spans="1:29" ht="23.25" customHeight="1" x14ac:dyDescent="0.15">
      <c r="A193" s="46"/>
      <c r="B193" s="46"/>
      <c r="D193" s="12"/>
      <c r="E193" s="12"/>
      <c r="F193" s="19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2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spans="1:29" ht="23.25" customHeight="1" x14ac:dyDescent="0.15">
      <c r="A194" s="46"/>
      <c r="B194" s="46"/>
      <c r="D194" s="12"/>
      <c r="E194" s="12"/>
      <c r="F194" s="19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2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spans="1:29" ht="23.25" customHeight="1" x14ac:dyDescent="0.15">
      <c r="A195" s="46"/>
      <c r="B195" s="46"/>
      <c r="D195" s="12"/>
      <c r="E195" s="12"/>
      <c r="F195" s="19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2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spans="1:29" ht="23.25" customHeight="1" x14ac:dyDescent="0.15">
      <c r="A196" s="46"/>
      <c r="B196" s="46"/>
      <c r="D196" s="12"/>
      <c r="E196" s="12"/>
      <c r="F196" s="19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2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spans="1:29" ht="23.25" customHeight="1" x14ac:dyDescent="0.15">
      <c r="A197" s="46"/>
      <c r="B197" s="46"/>
      <c r="D197" s="12"/>
      <c r="E197" s="12"/>
      <c r="F197" s="19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2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spans="1:29" ht="23.25" customHeight="1" x14ac:dyDescent="0.15">
      <c r="A198" s="46"/>
      <c r="B198" s="46"/>
      <c r="D198" s="12"/>
      <c r="E198" s="12"/>
      <c r="F198" s="19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2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spans="1:29" ht="23.25" customHeight="1" x14ac:dyDescent="0.15">
      <c r="A199" s="46"/>
      <c r="B199" s="46"/>
      <c r="D199" s="12"/>
      <c r="E199" s="12"/>
      <c r="F199" s="19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2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spans="1:29" ht="23.25" customHeight="1" x14ac:dyDescent="0.15">
      <c r="A200" s="46"/>
      <c r="B200" s="46"/>
      <c r="D200" s="12"/>
      <c r="E200" s="12"/>
      <c r="F200" s="19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2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spans="1:29" ht="23.25" customHeight="1" x14ac:dyDescent="0.15">
      <c r="A201" s="46"/>
      <c r="B201" s="46"/>
      <c r="D201" s="12"/>
      <c r="E201" s="12"/>
      <c r="F201" s="19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2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spans="1:29" ht="23.25" customHeight="1" x14ac:dyDescent="0.15">
      <c r="A202" s="46"/>
      <c r="B202" s="46"/>
      <c r="D202" s="12"/>
      <c r="E202" s="12"/>
      <c r="F202" s="19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2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spans="1:29" ht="23.25" customHeight="1" x14ac:dyDescent="0.15">
      <c r="A203" s="46"/>
      <c r="B203" s="46"/>
      <c r="D203" s="12"/>
      <c r="E203" s="12"/>
      <c r="F203" s="19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2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spans="1:29" ht="23.25" customHeight="1" x14ac:dyDescent="0.15">
      <c r="A204" s="46"/>
      <c r="B204" s="46"/>
      <c r="D204" s="12"/>
      <c r="E204" s="12"/>
      <c r="F204" s="19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2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spans="1:29" ht="23.25" customHeight="1" x14ac:dyDescent="0.15">
      <c r="A205" s="46"/>
      <c r="B205" s="46"/>
      <c r="D205" s="12"/>
      <c r="E205" s="12"/>
      <c r="F205" s="19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2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spans="1:29" ht="23.25" customHeight="1" x14ac:dyDescent="0.15">
      <c r="A206" s="46"/>
      <c r="B206" s="46"/>
      <c r="D206" s="12"/>
      <c r="E206" s="12"/>
      <c r="F206" s="19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2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spans="1:29" ht="23.25" customHeight="1" x14ac:dyDescent="0.15">
      <c r="A207" s="46"/>
      <c r="B207" s="46"/>
      <c r="D207" s="12"/>
      <c r="E207" s="12"/>
      <c r="F207" s="19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2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  <row r="208" spans="1:29" ht="23.25" customHeight="1" x14ac:dyDescent="0.15">
      <c r="A208" s="46"/>
      <c r="B208" s="46"/>
      <c r="D208" s="12"/>
      <c r="E208" s="12"/>
      <c r="F208" s="19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2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</row>
    <row r="209" spans="1:29" ht="23.25" customHeight="1" x14ac:dyDescent="0.15">
      <c r="A209" s="46"/>
      <c r="B209" s="46"/>
      <c r="D209" s="12"/>
      <c r="E209" s="12"/>
      <c r="F209" s="19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2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</row>
    <row r="210" spans="1:29" ht="23.25" customHeight="1" x14ac:dyDescent="0.15">
      <c r="A210" s="46"/>
      <c r="B210" s="46"/>
      <c r="D210" s="12"/>
      <c r="E210" s="12"/>
      <c r="F210" s="19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2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</row>
    <row r="211" spans="1:29" ht="23.25" customHeight="1" x14ac:dyDescent="0.15">
      <c r="A211" s="46"/>
      <c r="B211" s="46"/>
      <c r="D211" s="12"/>
      <c r="E211" s="12"/>
      <c r="F211" s="19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2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</row>
  </sheetData>
  <mergeCells count="40">
    <mergeCell ref="A2:A3"/>
    <mergeCell ref="E2:E3"/>
    <mergeCell ref="D2:D3"/>
    <mergeCell ref="M2:N2"/>
    <mergeCell ref="W1:Y1"/>
    <mergeCell ref="B2:B3"/>
    <mergeCell ref="C2:C3"/>
    <mergeCell ref="Q2:Q3"/>
    <mergeCell ref="P2:P3"/>
    <mergeCell ref="J2:L2"/>
    <mergeCell ref="F2:F3"/>
    <mergeCell ref="G2:G3"/>
    <mergeCell ref="H2:I2"/>
    <mergeCell ref="D1:Q1"/>
    <mergeCell ref="D4:Q4"/>
    <mergeCell ref="D14:Q14"/>
    <mergeCell ref="D24:Q24"/>
    <mergeCell ref="D34:Q34"/>
    <mergeCell ref="D43:Q43"/>
    <mergeCell ref="D52:Q52"/>
    <mergeCell ref="D61:Q61"/>
    <mergeCell ref="D69:Q69"/>
    <mergeCell ref="D75:Q75"/>
    <mergeCell ref="D81:Q81"/>
    <mergeCell ref="D87:Q87"/>
    <mergeCell ref="D95:Q95"/>
    <mergeCell ref="D103:Q103"/>
    <mergeCell ref="D110:Q110"/>
    <mergeCell ref="D117:Q117"/>
    <mergeCell ref="D123:Q123"/>
    <mergeCell ref="D129:Q129"/>
    <mergeCell ref="D135:Q135"/>
    <mergeCell ref="D141:Q141"/>
    <mergeCell ref="D147:Q147"/>
    <mergeCell ref="D183:Q183"/>
    <mergeCell ref="D153:Q153"/>
    <mergeCell ref="D159:Q159"/>
    <mergeCell ref="D165:Q165"/>
    <mergeCell ref="D171:Q171"/>
    <mergeCell ref="D177:Q177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81"/>
  <sheetViews>
    <sheetView topLeftCell="D1" workbookViewId="0">
      <pane ySplit="3" topLeftCell="A4" activePane="bottomLeft" state="frozen"/>
      <selection activeCell="W1" sqref="W1:AE3"/>
      <selection pane="bottomLeft" activeCell="D4" sqref="D4:T4"/>
    </sheetView>
  </sheetViews>
  <sheetFormatPr defaultRowHeight="21.95" customHeight="1" x14ac:dyDescent="0.15"/>
  <cols>
    <col min="1" max="1" width="4.6640625" style="2" hidden="1" customWidth="1"/>
    <col min="2" max="2" width="6.5546875" style="13" hidden="1" customWidth="1"/>
    <col min="3" max="3" width="10.77734375" style="13" hidden="1" customWidth="1"/>
    <col min="4" max="5" width="24.33203125" style="13" customWidth="1"/>
    <col min="6" max="6" width="4.5546875" style="2" customWidth="1"/>
    <col min="7" max="7" width="10.109375" style="2" customWidth="1"/>
    <col min="8" max="8" width="9.33203125" style="2" customWidth="1"/>
    <col min="9" max="9" width="10" style="2" customWidth="1"/>
    <col min="10" max="10" width="5.21875" style="2" customWidth="1"/>
    <col min="11" max="11" width="4.77734375" style="13" hidden="1" customWidth="1"/>
    <col min="12" max="12" width="14.109375" style="2" customWidth="1"/>
    <col min="13" max="13" width="7.21875" style="2" customWidth="1"/>
    <col min="14" max="14" width="5.44140625" style="2" customWidth="1"/>
    <col min="15" max="15" width="8.77734375" style="2" customWidth="1"/>
    <col min="16" max="16" width="2.44140625" style="25" hidden="1" customWidth="1"/>
    <col min="17" max="17" width="1.21875" style="25" hidden="1" customWidth="1"/>
    <col min="18" max="18" width="5.109375" style="25" hidden="1" customWidth="1"/>
    <col min="19" max="19" width="9.21875" style="2" customWidth="1"/>
    <col min="20" max="20" width="11.109375" style="2" customWidth="1"/>
    <col min="21" max="29" width="8.88671875" style="2"/>
    <col min="30" max="55" width="11.77734375" style="2" customWidth="1"/>
    <col min="56" max="16384" width="8.88671875" style="2"/>
  </cols>
  <sheetData>
    <row r="1" spans="1:29" ht="21.95" customHeight="1" x14ac:dyDescent="0.15">
      <c r="A1" s="2" t="s">
        <v>246</v>
      </c>
      <c r="B1" s="13" t="s">
        <v>295</v>
      </c>
      <c r="D1" s="193" t="s">
        <v>250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AA1" s="2" t="s">
        <v>236</v>
      </c>
      <c r="AB1" s="2" t="s">
        <v>239</v>
      </c>
      <c r="AC1" s="2" t="s">
        <v>241</v>
      </c>
    </row>
    <row r="2" spans="1:29" s="14" customFormat="1" ht="21.95" customHeight="1" x14ac:dyDescent="0.15">
      <c r="A2" s="197" t="s">
        <v>111</v>
      </c>
      <c r="B2" s="183" t="s">
        <v>112</v>
      </c>
      <c r="C2" s="183" t="s">
        <v>113</v>
      </c>
      <c r="D2" s="184" t="s">
        <v>114</v>
      </c>
      <c r="E2" s="184" t="s">
        <v>115</v>
      </c>
      <c r="F2" s="186" t="s">
        <v>116</v>
      </c>
      <c r="G2" s="186" t="s">
        <v>117</v>
      </c>
      <c r="H2" s="186"/>
      <c r="I2" s="186"/>
      <c r="J2" s="186"/>
      <c r="K2" s="184" t="s">
        <v>113</v>
      </c>
      <c r="L2" s="186" t="s">
        <v>118</v>
      </c>
      <c r="M2" s="186"/>
      <c r="N2" s="186"/>
      <c r="O2" s="186"/>
      <c r="P2" s="186" t="s">
        <v>119</v>
      </c>
      <c r="Q2" s="186"/>
      <c r="R2" s="186"/>
      <c r="S2" s="186" t="s">
        <v>120</v>
      </c>
      <c r="T2" s="186" t="s">
        <v>121</v>
      </c>
    </row>
    <row r="3" spans="1:29" s="14" customFormat="1" ht="21.95" customHeight="1" x14ac:dyDescent="0.15">
      <c r="A3" s="197"/>
      <c r="B3" s="183"/>
      <c r="C3" s="183"/>
      <c r="D3" s="185"/>
      <c r="E3" s="185"/>
      <c r="F3" s="187"/>
      <c r="G3" s="51" t="s">
        <v>122</v>
      </c>
      <c r="H3" s="51" t="s">
        <v>123</v>
      </c>
      <c r="I3" s="51" t="s">
        <v>124</v>
      </c>
      <c r="J3" s="51" t="s">
        <v>125</v>
      </c>
      <c r="K3" s="198"/>
      <c r="L3" s="51" t="s">
        <v>126</v>
      </c>
      <c r="M3" s="51" t="s">
        <v>127</v>
      </c>
      <c r="N3" s="51" t="s">
        <v>128</v>
      </c>
      <c r="O3" s="51" t="s">
        <v>129</v>
      </c>
      <c r="P3" s="51" t="s">
        <v>130</v>
      </c>
      <c r="Q3" s="51" t="s">
        <v>131</v>
      </c>
      <c r="R3" s="51" t="s">
        <v>132</v>
      </c>
      <c r="S3" s="187"/>
      <c r="T3" s="187"/>
    </row>
    <row r="4" spans="1:29" ht="21.95" customHeight="1" x14ac:dyDescent="0.15">
      <c r="A4" s="45"/>
      <c r="B4" s="46" t="s">
        <v>251</v>
      </c>
      <c r="C4" s="46"/>
      <c r="D4" s="177" t="s">
        <v>252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9"/>
    </row>
    <row r="5" spans="1:29" ht="21.95" customHeight="1" x14ac:dyDescent="0.15">
      <c r="A5" s="45"/>
      <c r="B5" s="46" t="s">
        <v>253</v>
      </c>
      <c r="C5" s="46" t="s">
        <v>180</v>
      </c>
      <c r="D5" s="12" t="s">
        <v>181</v>
      </c>
      <c r="E5" s="12" t="s">
        <v>182</v>
      </c>
      <c r="F5" s="15" t="s">
        <v>159</v>
      </c>
      <c r="G5" s="15">
        <v>1</v>
      </c>
      <c r="H5" s="15">
        <f>IF(I5&lt;&gt;0,G5-I5,"")</f>
        <v>0</v>
      </c>
      <c r="I5" s="15">
        <v>1</v>
      </c>
      <c r="J5" s="15"/>
      <c r="K5" s="12" t="s">
        <v>254</v>
      </c>
      <c r="L5" s="15" t="s">
        <v>236</v>
      </c>
      <c r="M5" s="15">
        <v>3.5999999999999997E-2</v>
      </c>
      <c r="N5" s="15">
        <v>150</v>
      </c>
      <c r="O5" s="15">
        <f>IF(I5*M5=0,"",I5*M5*(N5/100))</f>
        <v>5.3999999999999992E-2</v>
      </c>
      <c r="P5" s="27"/>
      <c r="Q5" s="27"/>
      <c r="R5" s="27"/>
      <c r="S5" s="15" t="s">
        <v>255</v>
      </c>
      <c r="T5" s="15"/>
      <c r="AA5" s="2">
        <f>O5</f>
        <v>5.3999999999999992E-2</v>
      </c>
    </row>
    <row r="6" spans="1:29" ht="21.95" customHeight="1" x14ac:dyDescent="0.15">
      <c r="A6" s="45"/>
      <c r="B6" s="46" t="s">
        <v>253</v>
      </c>
      <c r="C6" s="46" t="s">
        <v>234</v>
      </c>
      <c r="D6" s="12" t="s">
        <v>235</v>
      </c>
      <c r="E6" s="12" t="s">
        <v>236</v>
      </c>
      <c r="F6" s="15" t="s">
        <v>237</v>
      </c>
      <c r="G6" s="15">
        <f>IF(H6*I6/100+0.000005 &lt;1, TRUNC(H6*I6/100+0.000005, 옵션!$E$13), TRUNC(H6*I6/100+0.000005, 옵션!$E$13))</f>
        <v>4.3200000000000002E-2</v>
      </c>
      <c r="H6" s="15">
        <f>옵션!$B$13</f>
        <v>80</v>
      </c>
      <c r="I6" s="15">
        <f>SUM(AA5:AA5)</f>
        <v>5.3999999999999992E-2</v>
      </c>
      <c r="J6" s="15"/>
      <c r="K6" s="12"/>
      <c r="L6" s="15"/>
      <c r="M6" s="15"/>
      <c r="N6" s="15"/>
      <c r="O6" s="15" t="str">
        <f>IF(I6*M6=0,"",I6*M6*(N6/100))</f>
        <v/>
      </c>
      <c r="P6" s="27"/>
      <c r="Q6" s="27"/>
      <c r="R6" s="27"/>
      <c r="S6" s="15"/>
      <c r="T6" s="15"/>
      <c r="AA6" s="2">
        <f>SUM(AA5:AA5)</f>
        <v>5.3999999999999992E-2</v>
      </c>
    </row>
    <row r="7" spans="1:29" ht="21.95" customHeight="1" x14ac:dyDescent="0.15">
      <c r="A7" s="45"/>
      <c r="B7" s="46" t="s">
        <v>251</v>
      </c>
      <c r="C7" s="46"/>
      <c r="D7" s="177" t="s">
        <v>256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9"/>
    </row>
    <row r="8" spans="1:29" ht="21.95" customHeight="1" x14ac:dyDescent="0.15">
      <c r="A8" s="45"/>
      <c r="B8" s="46" t="s">
        <v>253</v>
      </c>
      <c r="C8" s="46" t="s">
        <v>180</v>
      </c>
      <c r="D8" s="12" t="s">
        <v>181</v>
      </c>
      <c r="E8" s="12" t="s">
        <v>182</v>
      </c>
      <c r="F8" s="15" t="s">
        <v>159</v>
      </c>
      <c r="G8" s="15">
        <v>1</v>
      </c>
      <c r="H8" s="15">
        <f>IF(I8&lt;&gt;0,G8-I8,"")</f>
        <v>0</v>
      </c>
      <c r="I8" s="15">
        <v>1</v>
      </c>
      <c r="J8" s="15"/>
      <c r="K8" s="12" t="s">
        <v>254</v>
      </c>
      <c r="L8" s="15" t="s">
        <v>236</v>
      </c>
      <c r="M8" s="15">
        <v>3.5999999999999997E-2</v>
      </c>
      <c r="N8" s="15">
        <v>150</v>
      </c>
      <c r="O8" s="15">
        <f>IF(I8*M8=0,"",I8*M8*(N8/100))</f>
        <v>5.3999999999999992E-2</v>
      </c>
      <c r="P8" s="27"/>
      <c r="Q8" s="27"/>
      <c r="R8" s="27"/>
      <c r="S8" s="15" t="s">
        <v>255</v>
      </c>
      <c r="T8" s="15"/>
      <c r="AA8" s="2">
        <f>O8</f>
        <v>5.3999999999999992E-2</v>
      </c>
    </row>
    <row r="9" spans="1:29" ht="21.95" customHeight="1" x14ac:dyDescent="0.15">
      <c r="A9" s="45"/>
      <c r="B9" s="46" t="s">
        <v>253</v>
      </c>
      <c r="C9" s="46" t="s">
        <v>234</v>
      </c>
      <c r="D9" s="12" t="s">
        <v>235</v>
      </c>
      <c r="E9" s="12" t="s">
        <v>236</v>
      </c>
      <c r="F9" s="15" t="s">
        <v>237</v>
      </c>
      <c r="G9" s="15">
        <f>IF(H9*I9/100+0.000005 &lt;1, TRUNC(H9*I9/100+0.000005, 옵션!$E$13), TRUNC(H9*I9/100+0.000005, 옵션!$E$13))</f>
        <v>4.3200000000000002E-2</v>
      </c>
      <c r="H9" s="15">
        <f>옵션!$B$13</f>
        <v>80</v>
      </c>
      <c r="I9" s="15">
        <f>SUM(AA8:AA8)</f>
        <v>5.3999999999999992E-2</v>
      </c>
      <c r="J9" s="15"/>
      <c r="K9" s="12"/>
      <c r="L9" s="15"/>
      <c r="M9" s="15"/>
      <c r="N9" s="15"/>
      <c r="O9" s="15" t="str">
        <f>IF(I9*M9=0,"",I9*M9*(N9/100))</f>
        <v/>
      </c>
      <c r="P9" s="27"/>
      <c r="Q9" s="27"/>
      <c r="R9" s="27"/>
      <c r="S9" s="15"/>
      <c r="T9" s="15"/>
      <c r="AA9" s="2">
        <f>SUM(AA8:AA8)</f>
        <v>5.3999999999999992E-2</v>
      </c>
    </row>
    <row r="10" spans="1:29" ht="21.95" customHeight="1" x14ac:dyDescent="0.15">
      <c r="A10" s="45"/>
      <c r="B10" s="46" t="s">
        <v>251</v>
      </c>
      <c r="C10" s="46"/>
      <c r="D10" s="177" t="s">
        <v>257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9"/>
    </row>
    <row r="11" spans="1:29" ht="21.95" customHeight="1" x14ac:dyDescent="0.15">
      <c r="A11" s="45"/>
      <c r="B11" s="46" t="s">
        <v>253</v>
      </c>
      <c r="C11" s="46" t="s">
        <v>180</v>
      </c>
      <c r="D11" s="12" t="s">
        <v>181</v>
      </c>
      <c r="E11" s="12" t="s">
        <v>182</v>
      </c>
      <c r="F11" s="15" t="s">
        <v>159</v>
      </c>
      <c r="G11" s="15">
        <v>1</v>
      </c>
      <c r="H11" s="15">
        <f>IF(I11&lt;&gt;0,G11-I11,"")</f>
        <v>0</v>
      </c>
      <c r="I11" s="15">
        <v>1</v>
      </c>
      <c r="J11" s="15"/>
      <c r="K11" s="12" t="s">
        <v>254</v>
      </c>
      <c r="L11" s="15" t="s">
        <v>236</v>
      </c>
      <c r="M11" s="15">
        <v>3.5999999999999997E-2</v>
      </c>
      <c r="N11" s="15">
        <v>150</v>
      </c>
      <c r="O11" s="15">
        <f>IF(I11*M11=0,"",I11*M11*(N11/100))</f>
        <v>5.3999999999999992E-2</v>
      </c>
      <c r="P11" s="27"/>
      <c r="Q11" s="27"/>
      <c r="R11" s="27"/>
      <c r="S11" s="15" t="s">
        <v>255</v>
      </c>
      <c r="T11" s="15"/>
      <c r="AA11" s="2">
        <f>O11</f>
        <v>5.3999999999999992E-2</v>
      </c>
    </row>
    <row r="12" spans="1:29" ht="21.95" customHeight="1" x14ac:dyDescent="0.15">
      <c r="A12" s="45"/>
      <c r="B12" s="46" t="s">
        <v>253</v>
      </c>
      <c r="C12" s="46" t="s">
        <v>234</v>
      </c>
      <c r="D12" s="12" t="s">
        <v>235</v>
      </c>
      <c r="E12" s="12" t="s">
        <v>236</v>
      </c>
      <c r="F12" s="15" t="s">
        <v>237</v>
      </c>
      <c r="G12" s="15">
        <f>IF(H12*I12/100+0.000005 &lt;1, TRUNC(H12*I12/100+0.000005, 옵션!$E$13), TRUNC(H12*I12/100+0.000005, 옵션!$E$13))</f>
        <v>4.3200000000000002E-2</v>
      </c>
      <c r="H12" s="15">
        <f>옵션!$B$13</f>
        <v>80</v>
      </c>
      <c r="I12" s="15">
        <f>SUM(AA11:AA11)</f>
        <v>5.3999999999999992E-2</v>
      </c>
      <c r="J12" s="15"/>
      <c r="K12" s="12"/>
      <c r="L12" s="15"/>
      <c r="M12" s="15"/>
      <c r="N12" s="15"/>
      <c r="O12" s="15" t="str">
        <f>IF(I12*M12=0,"",I12*M12*(N12/100))</f>
        <v/>
      </c>
      <c r="P12" s="27"/>
      <c r="Q12" s="27"/>
      <c r="R12" s="27"/>
      <c r="S12" s="15"/>
      <c r="T12" s="15"/>
      <c r="AA12" s="2">
        <f>SUM(AA11:AA11)</f>
        <v>5.3999999999999992E-2</v>
      </c>
    </row>
    <row r="13" spans="1:29" ht="21.95" customHeight="1" x14ac:dyDescent="0.15">
      <c r="A13" s="45"/>
      <c r="B13" s="46" t="s">
        <v>251</v>
      </c>
      <c r="C13" s="46"/>
      <c r="D13" s="177" t="s">
        <v>258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9"/>
    </row>
    <row r="14" spans="1:29" ht="21.95" customHeight="1" x14ac:dyDescent="0.15">
      <c r="A14" s="45"/>
      <c r="B14" s="46" t="s">
        <v>253</v>
      </c>
      <c r="C14" s="46" t="s">
        <v>146</v>
      </c>
      <c r="D14" s="12" t="s">
        <v>147</v>
      </c>
      <c r="E14" s="12" t="s">
        <v>148</v>
      </c>
      <c r="F14" s="15" t="s">
        <v>149</v>
      </c>
      <c r="G14" s="15">
        <v>1</v>
      </c>
      <c r="H14" s="15">
        <f>IF(I14&lt;&gt;0,G14-I14,"")</f>
        <v>0</v>
      </c>
      <c r="I14" s="15">
        <v>1</v>
      </c>
      <c r="J14" s="15"/>
      <c r="K14" s="12" t="s">
        <v>254</v>
      </c>
      <c r="L14" s="15" t="s">
        <v>236</v>
      </c>
      <c r="M14" s="15">
        <v>0.08</v>
      </c>
      <c r="N14" s="15">
        <v>100</v>
      </c>
      <c r="O14" s="15">
        <f>IF(I14*M14=0,"",I14*M14*(N14/100))</f>
        <v>0.08</v>
      </c>
      <c r="P14" s="27"/>
      <c r="Q14" s="27"/>
      <c r="R14" s="27"/>
      <c r="S14" s="15" t="s">
        <v>259</v>
      </c>
      <c r="T14" s="15"/>
      <c r="AA14" s="2">
        <f>O14</f>
        <v>0.08</v>
      </c>
    </row>
    <row r="15" spans="1:29" ht="21.95" customHeight="1" x14ac:dyDescent="0.15">
      <c r="A15" s="45"/>
      <c r="B15" s="46" t="s">
        <v>253</v>
      </c>
      <c r="C15" s="46" t="s">
        <v>234</v>
      </c>
      <c r="D15" s="12" t="s">
        <v>235</v>
      </c>
      <c r="E15" s="12" t="s">
        <v>236</v>
      </c>
      <c r="F15" s="15" t="s">
        <v>237</v>
      </c>
      <c r="G15" s="15">
        <f>IF(H15*I15/100+0.000005 &lt;1, TRUNC(H15*I15/100+0.000005, 옵션!$E$13), TRUNC(H15*I15/100+0.000005, 옵션!$E$13))</f>
        <v>6.4000000000000001E-2</v>
      </c>
      <c r="H15" s="15">
        <f>옵션!$B$13</f>
        <v>80</v>
      </c>
      <c r="I15" s="15">
        <f>SUM(AA14:AA14)</f>
        <v>0.08</v>
      </c>
      <c r="J15" s="15"/>
      <c r="K15" s="12"/>
      <c r="L15" s="15"/>
      <c r="M15" s="15"/>
      <c r="N15" s="15"/>
      <c r="O15" s="15" t="str">
        <f>IF(I15*M15=0,"",I15*M15*(N15/100))</f>
        <v/>
      </c>
      <c r="P15" s="27"/>
      <c r="Q15" s="27"/>
      <c r="R15" s="27"/>
      <c r="S15" s="15"/>
      <c r="T15" s="15"/>
      <c r="AA15" s="2">
        <f>SUM(AA14:AA14)</f>
        <v>0.08</v>
      </c>
    </row>
    <row r="16" spans="1:29" ht="21.95" customHeight="1" x14ac:dyDescent="0.15">
      <c r="A16" s="45"/>
      <c r="B16" s="46" t="s">
        <v>251</v>
      </c>
      <c r="C16" s="46"/>
      <c r="D16" s="177" t="s">
        <v>260</v>
      </c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9"/>
    </row>
    <row r="17" spans="1:27" ht="21.95" customHeight="1" x14ac:dyDescent="0.15">
      <c r="A17" s="45"/>
      <c r="B17" s="46" t="s">
        <v>253</v>
      </c>
      <c r="C17" s="46" t="s">
        <v>150</v>
      </c>
      <c r="D17" s="12" t="s">
        <v>147</v>
      </c>
      <c r="E17" s="12" t="s">
        <v>151</v>
      </c>
      <c r="F17" s="15" t="s">
        <v>149</v>
      </c>
      <c r="G17" s="15">
        <v>1</v>
      </c>
      <c r="H17" s="15">
        <f>IF(I17&lt;&gt;0,G17-I17,"")</f>
        <v>0</v>
      </c>
      <c r="I17" s="15">
        <v>1</v>
      </c>
      <c r="J17" s="15"/>
      <c r="K17" s="12" t="s">
        <v>254</v>
      </c>
      <c r="L17" s="15" t="s">
        <v>236</v>
      </c>
      <c r="M17" s="15">
        <v>0.11</v>
      </c>
      <c r="N17" s="15">
        <v>100</v>
      </c>
      <c r="O17" s="15">
        <f>IF(I17*M17=0,"",I17*M17*(N17/100))</f>
        <v>0.11</v>
      </c>
      <c r="P17" s="27"/>
      <c r="Q17" s="27"/>
      <c r="R17" s="27"/>
      <c r="S17" s="15" t="s">
        <v>259</v>
      </c>
      <c r="T17" s="15"/>
      <c r="AA17" s="2">
        <f>O17</f>
        <v>0.11</v>
      </c>
    </row>
    <row r="18" spans="1:27" ht="21.95" customHeight="1" x14ac:dyDescent="0.15">
      <c r="A18" s="45"/>
      <c r="B18" s="46" t="s">
        <v>253</v>
      </c>
      <c r="C18" s="46" t="s">
        <v>234</v>
      </c>
      <c r="D18" s="12" t="s">
        <v>235</v>
      </c>
      <c r="E18" s="12" t="s">
        <v>236</v>
      </c>
      <c r="F18" s="15" t="s">
        <v>237</v>
      </c>
      <c r="G18" s="15">
        <f>IF(H18*I18/100+0.000005 &lt;1, TRUNC(H18*I18/100+0.000005, 옵션!$E$13), TRUNC(H18*I18/100+0.000005, 옵션!$E$13))</f>
        <v>8.7999999999999995E-2</v>
      </c>
      <c r="H18" s="15">
        <f>옵션!$B$13</f>
        <v>80</v>
      </c>
      <c r="I18" s="15">
        <f>SUM(AA17:AA17)</f>
        <v>0.11</v>
      </c>
      <c r="J18" s="15"/>
      <c r="K18" s="12"/>
      <c r="L18" s="15"/>
      <c r="M18" s="15"/>
      <c r="N18" s="15"/>
      <c r="O18" s="15" t="str">
        <f>IF(I18*M18=0,"",I18*M18*(N18/100))</f>
        <v/>
      </c>
      <c r="P18" s="27"/>
      <c r="Q18" s="27"/>
      <c r="R18" s="27"/>
      <c r="S18" s="15"/>
      <c r="T18" s="15"/>
      <c r="AA18" s="2">
        <f>SUM(AA17:AA17)</f>
        <v>0.11</v>
      </c>
    </row>
    <row r="19" spans="1:27" ht="21.95" customHeight="1" x14ac:dyDescent="0.15">
      <c r="A19" s="45"/>
      <c r="B19" s="46" t="s">
        <v>251</v>
      </c>
      <c r="C19" s="46"/>
      <c r="D19" s="177" t="s">
        <v>261</v>
      </c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9"/>
    </row>
    <row r="20" spans="1:27" ht="21.95" customHeight="1" x14ac:dyDescent="0.15">
      <c r="A20" s="45"/>
      <c r="B20" s="46" t="s">
        <v>253</v>
      </c>
      <c r="C20" s="46" t="s">
        <v>152</v>
      </c>
      <c r="D20" s="12" t="s">
        <v>147</v>
      </c>
      <c r="E20" s="12" t="s">
        <v>153</v>
      </c>
      <c r="F20" s="15" t="s">
        <v>149</v>
      </c>
      <c r="G20" s="15">
        <v>1</v>
      </c>
      <c r="H20" s="15">
        <f>IF(I20&lt;&gt;0,G20-I20,"")</f>
        <v>0</v>
      </c>
      <c r="I20" s="15">
        <v>1</v>
      </c>
      <c r="J20" s="15"/>
      <c r="K20" s="12" t="s">
        <v>254</v>
      </c>
      <c r="L20" s="15" t="s">
        <v>236</v>
      </c>
      <c r="M20" s="15">
        <v>0.25</v>
      </c>
      <c r="N20" s="15">
        <v>100</v>
      </c>
      <c r="O20" s="15">
        <f>IF(I20*M20=0,"",I20*M20*(N20/100))</f>
        <v>0.25</v>
      </c>
      <c r="P20" s="27"/>
      <c r="Q20" s="27"/>
      <c r="R20" s="27"/>
      <c r="S20" s="15" t="s">
        <v>259</v>
      </c>
      <c r="T20" s="15"/>
      <c r="AA20" s="2">
        <f>O20</f>
        <v>0.25</v>
      </c>
    </row>
    <row r="21" spans="1:27" ht="21.95" customHeight="1" x14ac:dyDescent="0.15">
      <c r="A21" s="45"/>
      <c r="B21" s="46" t="s">
        <v>253</v>
      </c>
      <c r="C21" s="46" t="s">
        <v>234</v>
      </c>
      <c r="D21" s="12" t="s">
        <v>235</v>
      </c>
      <c r="E21" s="12" t="s">
        <v>236</v>
      </c>
      <c r="F21" s="15" t="s">
        <v>237</v>
      </c>
      <c r="G21" s="15">
        <f>IF(H21*I21/100+0.000005 &lt;1, TRUNC(H21*I21/100+0.000005, 옵션!$E$13), TRUNC(H21*I21/100+0.000005, 옵션!$E$13))</f>
        <v>0.2</v>
      </c>
      <c r="H21" s="15">
        <f>옵션!$B$13</f>
        <v>80</v>
      </c>
      <c r="I21" s="15">
        <f>SUM(AA20:AA20)</f>
        <v>0.25</v>
      </c>
      <c r="J21" s="15"/>
      <c r="K21" s="12"/>
      <c r="L21" s="15"/>
      <c r="M21" s="15"/>
      <c r="N21" s="15"/>
      <c r="O21" s="15" t="str">
        <f>IF(I21*M21=0,"",I21*M21*(N21/100))</f>
        <v/>
      </c>
      <c r="P21" s="27"/>
      <c r="Q21" s="27"/>
      <c r="R21" s="27"/>
      <c r="S21" s="15"/>
      <c r="T21" s="15"/>
      <c r="AA21" s="2">
        <f>SUM(AA20:AA20)</f>
        <v>0.25</v>
      </c>
    </row>
    <row r="22" spans="1:27" ht="21.95" customHeight="1" x14ac:dyDescent="0.15">
      <c r="A22" s="45"/>
      <c r="B22" s="46" t="s">
        <v>251</v>
      </c>
      <c r="C22" s="46"/>
      <c r="D22" s="177" t="s">
        <v>262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9"/>
    </row>
    <row r="23" spans="1:27" ht="21.95" customHeight="1" x14ac:dyDescent="0.15">
      <c r="A23" s="45"/>
      <c r="B23" s="46" t="s">
        <v>253</v>
      </c>
      <c r="C23" s="46" t="s">
        <v>154</v>
      </c>
      <c r="D23" s="12" t="s">
        <v>155</v>
      </c>
      <c r="E23" s="12" t="s">
        <v>156</v>
      </c>
      <c r="F23" s="15" t="s">
        <v>149</v>
      </c>
      <c r="G23" s="15">
        <v>1</v>
      </c>
      <c r="H23" s="15">
        <f>IF(I23&lt;&gt;0,G23-I23,"")</f>
        <v>0</v>
      </c>
      <c r="I23" s="15">
        <v>1</v>
      </c>
      <c r="J23" s="15"/>
      <c r="K23" s="12" t="s">
        <v>254</v>
      </c>
      <c r="L23" s="15" t="s">
        <v>236</v>
      </c>
      <c r="M23" s="15">
        <v>4.3999999999999997E-2</v>
      </c>
      <c r="N23" s="15">
        <v>100</v>
      </c>
      <c r="O23" s="15">
        <f>IF(I23*M23=0,"",I23*M23*(N23/100))</f>
        <v>4.3999999999999997E-2</v>
      </c>
      <c r="P23" s="27"/>
      <c r="Q23" s="27"/>
      <c r="R23" s="27"/>
      <c r="S23" s="15" t="s">
        <v>259</v>
      </c>
      <c r="T23" s="15"/>
      <c r="AA23" s="2">
        <f>O23</f>
        <v>4.3999999999999997E-2</v>
      </c>
    </row>
    <row r="24" spans="1:27" ht="21.95" customHeight="1" x14ac:dyDescent="0.15">
      <c r="A24" s="45"/>
      <c r="B24" s="46" t="s">
        <v>253</v>
      </c>
      <c r="C24" s="46" t="s">
        <v>234</v>
      </c>
      <c r="D24" s="12" t="s">
        <v>235</v>
      </c>
      <c r="E24" s="12" t="s">
        <v>236</v>
      </c>
      <c r="F24" s="15" t="s">
        <v>237</v>
      </c>
      <c r="G24" s="15">
        <f>IF(H24*I24/100+0.000005 &lt;1, TRUNC(H24*I24/100+0.000005, 옵션!$E$13), TRUNC(H24*I24/100+0.000005, 옵션!$E$13))</f>
        <v>3.5200000000000002E-2</v>
      </c>
      <c r="H24" s="15">
        <f>옵션!$B$13</f>
        <v>80</v>
      </c>
      <c r="I24" s="15">
        <f>SUM(AA23:AA23)</f>
        <v>4.3999999999999997E-2</v>
      </c>
      <c r="J24" s="15"/>
      <c r="K24" s="12"/>
      <c r="L24" s="15"/>
      <c r="M24" s="15"/>
      <c r="N24" s="15"/>
      <c r="O24" s="15" t="str">
        <f>IF(I24*M24=0,"",I24*M24*(N24/100))</f>
        <v/>
      </c>
      <c r="P24" s="27"/>
      <c r="Q24" s="27"/>
      <c r="R24" s="27"/>
      <c r="S24" s="15"/>
      <c r="T24" s="15"/>
      <c r="AA24" s="2">
        <f>SUM(AA23:AA23)</f>
        <v>4.3999999999999997E-2</v>
      </c>
    </row>
    <row r="25" spans="1:27" ht="21.95" customHeight="1" x14ac:dyDescent="0.15">
      <c r="A25" s="45"/>
      <c r="B25" s="46" t="s">
        <v>251</v>
      </c>
      <c r="C25" s="46"/>
      <c r="D25" s="177" t="s">
        <v>263</v>
      </c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9"/>
    </row>
    <row r="26" spans="1:27" ht="21.95" customHeight="1" x14ac:dyDescent="0.15">
      <c r="A26" s="45"/>
      <c r="B26" s="46" t="s">
        <v>253</v>
      </c>
      <c r="C26" s="46" t="s">
        <v>160</v>
      </c>
      <c r="D26" s="12" t="s">
        <v>161</v>
      </c>
      <c r="E26" s="12" t="s">
        <v>162</v>
      </c>
      <c r="F26" s="15" t="s">
        <v>159</v>
      </c>
      <c r="G26" s="15">
        <v>1</v>
      </c>
      <c r="H26" s="15">
        <f>IF(I26&lt;&gt;0,G26-I26,"")</f>
        <v>0</v>
      </c>
      <c r="I26" s="15">
        <v>1</v>
      </c>
      <c r="J26" s="15"/>
      <c r="K26" s="12" t="s">
        <v>254</v>
      </c>
      <c r="L26" s="15" t="s">
        <v>236</v>
      </c>
      <c r="M26" s="15">
        <v>0.12</v>
      </c>
      <c r="N26" s="15">
        <v>100</v>
      </c>
      <c r="O26" s="15">
        <f>IF(I26*M26=0,"",I26*M26*(N26/100))</f>
        <v>0.12</v>
      </c>
      <c r="P26" s="27"/>
      <c r="Q26" s="27"/>
      <c r="R26" s="27"/>
      <c r="S26" s="15" t="s">
        <v>264</v>
      </c>
      <c r="T26" s="15"/>
      <c r="AA26" s="2">
        <f>O26</f>
        <v>0.12</v>
      </c>
    </row>
    <row r="27" spans="1:27" ht="21.95" customHeight="1" x14ac:dyDescent="0.15">
      <c r="A27" s="45"/>
      <c r="B27" s="46" t="s">
        <v>253</v>
      </c>
      <c r="C27" s="46" t="s">
        <v>234</v>
      </c>
      <c r="D27" s="12" t="s">
        <v>235</v>
      </c>
      <c r="E27" s="12" t="s">
        <v>236</v>
      </c>
      <c r="F27" s="15" t="s">
        <v>237</v>
      </c>
      <c r="G27" s="15">
        <f>IF(H27*I27/100+0.000005 &lt;1, TRUNC(H27*I27/100+0.000005, 옵션!$E$13), TRUNC(H27*I27/100+0.000005, 옵션!$E$13))</f>
        <v>9.6000000000000002E-2</v>
      </c>
      <c r="H27" s="15">
        <f>옵션!$B$13</f>
        <v>80</v>
      </c>
      <c r="I27" s="15">
        <f>SUM(AA26:AA26)</f>
        <v>0.12</v>
      </c>
      <c r="J27" s="15"/>
      <c r="K27" s="12"/>
      <c r="L27" s="15"/>
      <c r="M27" s="15"/>
      <c r="N27" s="15"/>
      <c r="O27" s="15" t="str">
        <f>IF(I27*M27=0,"",I27*M27*(N27/100))</f>
        <v/>
      </c>
      <c r="P27" s="27"/>
      <c r="Q27" s="27"/>
      <c r="R27" s="27"/>
      <c r="S27" s="15"/>
      <c r="T27" s="15"/>
      <c r="AA27" s="2">
        <f>SUM(AA26:AA26)</f>
        <v>0.12</v>
      </c>
    </row>
    <row r="28" spans="1:27" ht="21.95" customHeight="1" x14ac:dyDescent="0.15">
      <c r="A28" s="45"/>
      <c r="B28" s="46" t="s">
        <v>251</v>
      </c>
      <c r="C28" s="46"/>
      <c r="D28" s="177" t="s">
        <v>265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9"/>
    </row>
    <row r="29" spans="1:27" ht="21.95" customHeight="1" x14ac:dyDescent="0.15">
      <c r="A29" s="45"/>
      <c r="B29" s="46" t="s">
        <v>253</v>
      </c>
      <c r="C29" s="46" t="s">
        <v>166</v>
      </c>
      <c r="D29" s="52" t="s">
        <v>167</v>
      </c>
      <c r="E29" s="52" t="s">
        <v>168</v>
      </c>
      <c r="F29" s="34" t="s">
        <v>169</v>
      </c>
      <c r="G29" s="34">
        <v>1</v>
      </c>
      <c r="H29" s="34">
        <f>IF(I29&lt;&gt;0,G29-I29,"")</f>
        <v>0</v>
      </c>
      <c r="I29" s="34">
        <v>1</v>
      </c>
      <c r="J29" s="34"/>
      <c r="K29" s="52" t="s">
        <v>254</v>
      </c>
      <c r="L29" s="34" t="s">
        <v>236</v>
      </c>
      <c r="M29" s="34">
        <v>0.04</v>
      </c>
      <c r="N29" s="34">
        <v>100</v>
      </c>
      <c r="O29" s="34">
        <f>IF(I29*M29=0,"",I29*M29*(N29/100))</f>
        <v>0.04</v>
      </c>
      <c r="P29" s="35"/>
      <c r="Q29" s="35"/>
      <c r="R29" s="35"/>
      <c r="S29" s="34" t="s">
        <v>264</v>
      </c>
      <c r="T29" s="34"/>
      <c r="AA29" s="2">
        <f>O29</f>
        <v>0.04</v>
      </c>
    </row>
    <row r="30" spans="1:27" ht="21.95" customHeight="1" x14ac:dyDescent="0.15">
      <c r="A30" s="45"/>
      <c r="B30" s="46" t="s">
        <v>253</v>
      </c>
      <c r="C30" s="46" t="s">
        <v>234</v>
      </c>
      <c r="D30" s="12" t="s">
        <v>235</v>
      </c>
      <c r="E30" s="12" t="s">
        <v>236</v>
      </c>
      <c r="F30" s="15" t="s">
        <v>237</v>
      </c>
      <c r="G30" s="15">
        <f>IF(H30*I30/100+0.000005 &lt;1, TRUNC(H30*I30/100+0.000005, 옵션!$E$13), TRUNC(H30*I30/100+0.000005, 옵션!$E$13))</f>
        <v>3.2000000000000001E-2</v>
      </c>
      <c r="H30" s="15">
        <f>옵션!$B$13</f>
        <v>80</v>
      </c>
      <c r="I30" s="15">
        <f>SUM(AA29:AA29)</f>
        <v>0.04</v>
      </c>
      <c r="J30" s="15"/>
      <c r="K30" s="12"/>
      <c r="L30" s="15"/>
      <c r="M30" s="15"/>
      <c r="N30" s="15"/>
      <c r="O30" s="15" t="str">
        <f>IF(I30*M30=0,"",I30*M30*(N30/100))</f>
        <v/>
      </c>
      <c r="P30" s="27"/>
      <c r="Q30" s="27"/>
      <c r="R30" s="27"/>
      <c r="S30" s="15"/>
      <c r="T30" s="15"/>
      <c r="AA30" s="2">
        <f>SUM(AA29:AA29)</f>
        <v>0.04</v>
      </c>
    </row>
    <row r="31" spans="1:27" ht="21.95" customHeight="1" x14ac:dyDescent="0.15">
      <c r="A31" s="45"/>
      <c r="B31" s="46" t="s">
        <v>251</v>
      </c>
      <c r="C31" s="46"/>
      <c r="D31" s="189" t="s">
        <v>266</v>
      </c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1"/>
    </row>
    <row r="32" spans="1:27" ht="21.95" customHeight="1" x14ac:dyDescent="0.15">
      <c r="A32" s="45"/>
      <c r="B32" s="46" t="s">
        <v>253</v>
      </c>
      <c r="C32" s="46" t="s">
        <v>170</v>
      </c>
      <c r="D32" s="52" t="s">
        <v>171</v>
      </c>
      <c r="E32" s="52" t="s">
        <v>172</v>
      </c>
      <c r="F32" s="34" t="s">
        <v>159</v>
      </c>
      <c r="G32" s="34">
        <v>1</v>
      </c>
      <c r="H32" s="34">
        <f>IF(I32&lt;&gt;0,G32-I32,"")</f>
        <v>0</v>
      </c>
      <c r="I32" s="34">
        <v>1</v>
      </c>
      <c r="J32" s="34"/>
      <c r="K32" s="52" t="s">
        <v>254</v>
      </c>
      <c r="L32" s="34" t="s">
        <v>236</v>
      </c>
      <c r="M32" s="34">
        <v>0.55000000000000004</v>
      </c>
      <c r="N32" s="34">
        <v>100</v>
      </c>
      <c r="O32" s="34">
        <f>IF(I32*M32=0,"",I32*M32*(N32/100))</f>
        <v>0.55000000000000004</v>
      </c>
      <c r="P32" s="35"/>
      <c r="Q32" s="35"/>
      <c r="R32" s="35"/>
      <c r="S32" s="34" t="s">
        <v>267</v>
      </c>
      <c r="T32" s="34"/>
      <c r="AA32" s="2">
        <f>O32</f>
        <v>0.55000000000000004</v>
      </c>
    </row>
    <row r="33" spans="1:28" ht="21.95" customHeight="1" x14ac:dyDescent="0.15">
      <c r="A33" s="45"/>
      <c r="B33" s="46" t="s">
        <v>253</v>
      </c>
      <c r="C33" s="46" t="s">
        <v>234</v>
      </c>
      <c r="D33" s="12" t="s">
        <v>235</v>
      </c>
      <c r="E33" s="12" t="s">
        <v>236</v>
      </c>
      <c r="F33" s="15" t="s">
        <v>237</v>
      </c>
      <c r="G33" s="15">
        <f>IF(H33*I33/100+0.000005 &lt;1, TRUNC(H33*I33/100+0.000005, 옵션!$E$13), TRUNC(H33*I33/100+0.000005, 옵션!$E$13))</f>
        <v>0.44</v>
      </c>
      <c r="H33" s="15">
        <f>옵션!$B$13</f>
        <v>80</v>
      </c>
      <c r="I33" s="15">
        <f>SUM(AA32:AA32)</f>
        <v>0.55000000000000004</v>
      </c>
      <c r="J33" s="15"/>
      <c r="K33" s="12"/>
      <c r="L33" s="15"/>
      <c r="M33" s="15"/>
      <c r="N33" s="15"/>
      <c r="O33" s="15" t="str">
        <f>IF(I33*M33=0,"",I33*M33*(N33/100))</f>
        <v/>
      </c>
      <c r="P33" s="27"/>
      <c r="Q33" s="27"/>
      <c r="R33" s="27"/>
      <c r="S33" s="15"/>
      <c r="T33" s="15"/>
      <c r="AA33" s="2">
        <f>SUM(AA32:AA32)</f>
        <v>0.55000000000000004</v>
      </c>
    </row>
    <row r="34" spans="1:28" ht="21.95" customHeight="1" x14ac:dyDescent="0.15">
      <c r="A34" s="45"/>
      <c r="B34" s="46" t="s">
        <v>251</v>
      </c>
      <c r="C34" s="46"/>
      <c r="D34" s="189" t="s">
        <v>268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1"/>
    </row>
    <row r="35" spans="1:28" ht="21.95" customHeight="1" x14ac:dyDescent="0.15">
      <c r="A35" s="45"/>
      <c r="B35" s="46" t="s">
        <v>253</v>
      </c>
      <c r="C35" s="46" t="s">
        <v>186</v>
      </c>
      <c r="D35" s="52" t="s">
        <v>187</v>
      </c>
      <c r="E35" s="52" t="s">
        <v>188</v>
      </c>
      <c r="F35" s="34" t="s">
        <v>149</v>
      </c>
      <c r="G35" s="34">
        <v>1</v>
      </c>
      <c r="H35" s="34">
        <f>IF(I35&lt;&gt;0,G35-I35,"")</f>
        <v>0</v>
      </c>
      <c r="I35" s="34">
        <v>1</v>
      </c>
      <c r="J35" s="34"/>
      <c r="K35" s="52" t="s">
        <v>254</v>
      </c>
      <c r="L35" s="34" t="s">
        <v>236</v>
      </c>
      <c r="M35" s="34">
        <v>0.01</v>
      </c>
      <c r="N35" s="34">
        <v>100</v>
      </c>
      <c r="O35" s="34">
        <f>IF(I35*M35=0,"",I35*M35*(N35/100))</f>
        <v>0.01</v>
      </c>
      <c r="P35" s="35"/>
      <c r="Q35" s="35"/>
      <c r="R35" s="35"/>
      <c r="S35" s="34" t="s">
        <v>269</v>
      </c>
      <c r="T35" s="34"/>
      <c r="AA35" s="2">
        <f>O35</f>
        <v>0.01</v>
      </c>
    </row>
    <row r="36" spans="1:28" ht="21.95" customHeight="1" x14ac:dyDescent="0.15">
      <c r="A36" s="45"/>
      <c r="B36" s="46" t="s">
        <v>253</v>
      </c>
      <c r="C36" s="46" t="s">
        <v>234</v>
      </c>
      <c r="D36" s="12" t="s">
        <v>235</v>
      </c>
      <c r="E36" s="12" t="s">
        <v>236</v>
      </c>
      <c r="F36" s="15" t="s">
        <v>237</v>
      </c>
      <c r="G36" s="15">
        <f>IF(H36*I36/100+0.000005 &lt;1, TRUNC(H36*I36/100+0.000005, 옵션!$E$13), TRUNC(H36*I36/100+0.000005, 옵션!$E$13))</f>
        <v>8.0000000000000002E-3</v>
      </c>
      <c r="H36" s="15">
        <f>옵션!$B$13</f>
        <v>80</v>
      </c>
      <c r="I36" s="15">
        <f>SUM(AA35:AA35)</f>
        <v>0.01</v>
      </c>
      <c r="J36" s="15"/>
      <c r="K36" s="12"/>
      <c r="L36" s="15"/>
      <c r="M36" s="15"/>
      <c r="N36" s="15"/>
      <c r="O36" s="15" t="str">
        <f>IF(I36*M36=0,"",I36*M36*(N36/100))</f>
        <v/>
      </c>
      <c r="P36" s="27"/>
      <c r="Q36" s="27"/>
      <c r="R36" s="27"/>
      <c r="S36" s="15"/>
      <c r="T36" s="15"/>
      <c r="AA36" s="2">
        <f>SUM(AA35:AA35)</f>
        <v>0.01</v>
      </c>
    </row>
    <row r="37" spans="1:28" ht="21.95" customHeight="1" x14ac:dyDescent="0.15">
      <c r="A37" s="45"/>
      <c r="B37" s="46" t="s">
        <v>251</v>
      </c>
      <c r="C37" s="46"/>
      <c r="D37" s="189" t="s">
        <v>270</v>
      </c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1"/>
    </row>
    <row r="38" spans="1:28" ht="21.95" customHeight="1" x14ac:dyDescent="0.15">
      <c r="A38" s="45"/>
      <c r="B38" s="46" t="s">
        <v>253</v>
      </c>
      <c r="C38" s="46" t="s">
        <v>189</v>
      </c>
      <c r="D38" s="52" t="s">
        <v>187</v>
      </c>
      <c r="E38" s="52" t="s">
        <v>190</v>
      </c>
      <c r="F38" s="34" t="s">
        <v>149</v>
      </c>
      <c r="G38" s="34">
        <v>1</v>
      </c>
      <c r="H38" s="34">
        <f>IF(I38&lt;&gt;0,G38-I38,"")</f>
        <v>0</v>
      </c>
      <c r="I38" s="34">
        <v>1</v>
      </c>
      <c r="J38" s="34"/>
      <c r="K38" s="52" t="s">
        <v>254</v>
      </c>
      <c r="L38" s="34" t="s">
        <v>236</v>
      </c>
      <c r="M38" s="34">
        <v>0.01</v>
      </c>
      <c r="N38" s="34">
        <v>100</v>
      </c>
      <c r="O38" s="34">
        <f>IF(I38*M38=0,"",I38*M38*(N38/100))</f>
        <v>0.01</v>
      </c>
      <c r="P38" s="35"/>
      <c r="Q38" s="35"/>
      <c r="R38" s="35"/>
      <c r="S38" s="34" t="s">
        <v>269</v>
      </c>
      <c r="T38" s="34"/>
      <c r="AA38" s="2">
        <f>O38</f>
        <v>0.01</v>
      </c>
    </row>
    <row r="39" spans="1:28" ht="21.95" customHeight="1" x14ac:dyDescent="0.15">
      <c r="A39" s="45"/>
      <c r="B39" s="46" t="s">
        <v>253</v>
      </c>
      <c r="C39" s="46" t="s">
        <v>234</v>
      </c>
      <c r="D39" s="12" t="s">
        <v>235</v>
      </c>
      <c r="E39" s="12" t="s">
        <v>236</v>
      </c>
      <c r="F39" s="15" t="s">
        <v>237</v>
      </c>
      <c r="G39" s="15">
        <f>IF(H39*I39/100+0.000005 &lt;1, TRUNC(H39*I39/100+0.000005, 옵션!$E$13), TRUNC(H39*I39/100+0.000005, 옵션!$E$13))</f>
        <v>8.0000000000000002E-3</v>
      </c>
      <c r="H39" s="15">
        <f>옵션!$B$13</f>
        <v>80</v>
      </c>
      <c r="I39" s="15">
        <f>SUM(AA38:AA38)</f>
        <v>0.01</v>
      </c>
      <c r="J39" s="15"/>
      <c r="K39" s="12"/>
      <c r="L39" s="15"/>
      <c r="M39" s="15"/>
      <c r="N39" s="15"/>
      <c r="O39" s="15" t="str">
        <f>IF(I39*M39=0,"",I39*M39*(N39/100))</f>
        <v/>
      </c>
      <c r="P39" s="27"/>
      <c r="Q39" s="27"/>
      <c r="R39" s="27"/>
      <c r="S39" s="15"/>
      <c r="T39" s="15"/>
      <c r="AA39" s="2">
        <f>SUM(AA38:AA38)</f>
        <v>0.01</v>
      </c>
    </row>
    <row r="40" spans="1:28" ht="21.95" customHeight="1" x14ac:dyDescent="0.15">
      <c r="A40" s="45"/>
      <c r="B40" s="46" t="s">
        <v>251</v>
      </c>
      <c r="C40" s="46"/>
      <c r="D40" s="189" t="s">
        <v>271</v>
      </c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1"/>
    </row>
    <row r="41" spans="1:28" ht="21.95" customHeight="1" x14ac:dyDescent="0.15">
      <c r="A41" s="45"/>
      <c r="B41" s="46" t="s">
        <v>253</v>
      </c>
      <c r="C41" s="46" t="s">
        <v>191</v>
      </c>
      <c r="D41" s="52" t="s">
        <v>192</v>
      </c>
      <c r="E41" s="52" t="s">
        <v>193</v>
      </c>
      <c r="F41" s="34" t="s">
        <v>149</v>
      </c>
      <c r="G41" s="34">
        <v>1</v>
      </c>
      <c r="H41" s="34">
        <f>IF(I41&lt;&gt;0,G41-I41,"")</f>
        <v>0</v>
      </c>
      <c r="I41" s="34">
        <v>1</v>
      </c>
      <c r="J41" s="34"/>
      <c r="K41" s="52" t="s">
        <v>272</v>
      </c>
      <c r="L41" s="34" t="s">
        <v>239</v>
      </c>
      <c r="M41" s="34">
        <v>4.8000000000000001E-2</v>
      </c>
      <c r="N41" s="34">
        <v>100</v>
      </c>
      <c r="O41" s="34">
        <f>IF(I41*M41=0,"",I41*M41*(N41/100))</f>
        <v>4.8000000000000001E-2</v>
      </c>
      <c r="P41" s="35"/>
      <c r="Q41" s="35"/>
      <c r="R41" s="35"/>
      <c r="S41" s="34" t="s">
        <v>273</v>
      </c>
      <c r="T41" s="34"/>
      <c r="AB41" s="2">
        <f>O41</f>
        <v>4.8000000000000001E-2</v>
      </c>
    </row>
    <row r="42" spans="1:28" ht="21.95" customHeight="1" x14ac:dyDescent="0.15">
      <c r="A42" s="45"/>
      <c r="B42" s="46" t="s">
        <v>253</v>
      </c>
      <c r="C42" s="46" t="s">
        <v>238</v>
      </c>
      <c r="D42" s="12" t="s">
        <v>235</v>
      </c>
      <c r="E42" s="12" t="s">
        <v>239</v>
      </c>
      <c r="F42" s="15" t="s">
        <v>237</v>
      </c>
      <c r="G42" s="15">
        <f>IF(H42*I42/100+0.000005 &lt;1, TRUNC(H42*I42/100+0.000005, 옵션!$E$13), TRUNC(H42*I42/100+0.000005, 옵션!$E$13))</f>
        <v>3.8399999999999997E-2</v>
      </c>
      <c r="H42" s="15">
        <f>옵션!$B$13</f>
        <v>80</v>
      </c>
      <c r="I42" s="15">
        <f>SUM(AB41:AB41)</f>
        <v>4.8000000000000001E-2</v>
      </c>
      <c r="J42" s="15"/>
      <c r="K42" s="12"/>
      <c r="L42" s="15"/>
      <c r="M42" s="15"/>
      <c r="N42" s="15"/>
      <c r="O42" s="15" t="str">
        <f>IF(I42*M42=0,"",I42*M42*(N42/100))</f>
        <v/>
      </c>
      <c r="P42" s="27"/>
      <c r="Q42" s="27"/>
      <c r="R42" s="27"/>
      <c r="S42" s="15"/>
      <c r="T42" s="15"/>
      <c r="AB42" s="2">
        <f>SUM(AB41:AB41)</f>
        <v>4.8000000000000001E-2</v>
      </c>
    </row>
    <row r="43" spans="1:28" ht="21.95" customHeight="1" x14ac:dyDescent="0.15">
      <c r="A43" s="45"/>
      <c r="B43" s="46" t="s">
        <v>251</v>
      </c>
      <c r="C43" s="46"/>
      <c r="D43" s="189" t="s">
        <v>274</v>
      </c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1"/>
    </row>
    <row r="44" spans="1:28" ht="21.95" customHeight="1" x14ac:dyDescent="0.15">
      <c r="A44" s="45"/>
      <c r="B44" s="46" t="s">
        <v>253</v>
      </c>
      <c r="C44" s="46" t="s">
        <v>194</v>
      </c>
      <c r="D44" s="52" t="s">
        <v>192</v>
      </c>
      <c r="E44" s="52" t="s">
        <v>195</v>
      </c>
      <c r="F44" s="34" t="s">
        <v>149</v>
      </c>
      <c r="G44" s="34">
        <v>1</v>
      </c>
      <c r="H44" s="34">
        <f>IF(I44&lt;&gt;0,G44-I44,"")</f>
        <v>0</v>
      </c>
      <c r="I44" s="34">
        <v>1</v>
      </c>
      <c r="J44" s="34"/>
      <c r="K44" s="52" t="s">
        <v>272</v>
      </c>
      <c r="L44" s="34" t="s">
        <v>239</v>
      </c>
      <c r="M44" s="34">
        <v>6.2E-2</v>
      </c>
      <c r="N44" s="34">
        <v>100</v>
      </c>
      <c r="O44" s="34">
        <f>IF(I44*M44=0,"",I44*M44*(N44/100))</f>
        <v>6.2E-2</v>
      </c>
      <c r="P44" s="35"/>
      <c r="Q44" s="35"/>
      <c r="R44" s="35"/>
      <c r="S44" s="34" t="s">
        <v>273</v>
      </c>
      <c r="T44" s="34"/>
      <c r="AB44" s="2">
        <f>O44</f>
        <v>6.2E-2</v>
      </c>
    </row>
    <row r="45" spans="1:28" ht="21.95" customHeight="1" x14ac:dyDescent="0.15">
      <c r="A45" s="45"/>
      <c r="B45" s="46" t="s">
        <v>253</v>
      </c>
      <c r="C45" s="46" t="s">
        <v>238</v>
      </c>
      <c r="D45" s="12" t="s">
        <v>235</v>
      </c>
      <c r="E45" s="12" t="s">
        <v>239</v>
      </c>
      <c r="F45" s="15" t="s">
        <v>237</v>
      </c>
      <c r="G45" s="15">
        <f>IF(H45*I45/100+0.000005 &lt;1, TRUNC(H45*I45/100+0.000005, 옵션!$E$13), TRUNC(H45*I45/100+0.000005, 옵션!$E$13))</f>
        <v>4.9599999999999998E-2</v>
      </c>
      <c r="H45" s="15">
        <f>옵션!$B$13</f>
        <v>80</v>
      </c>
      <c r="I45" s="15">
        <f>SUM(AB44:AB44)</f>
        <v>6.2E-2</v>
      </c>
      <c r="J45" s="15"/>
      <c r="K45" s="12"/>
      <c r="L45" s="15"/>
      <c r="M45" s="15"/>
      <c r="N45" s="15"/>
      <c r="O45" s="15" t="str">
        <f>IF(I45*M45=0,"",I45*M45*(N45/100))</f>
        <v/>
      </c>
      <c r="P45" s="27"/>
      <c r="Q45" s="27"/>
      <c r="R45" s="27"/>
      <c r="S45" s="15"/>
      <c r="T45" s="15"/>
      <c r="AB45" s="2">
        <f>SUM(AB44:AB44)</f>
        <v>6.2E-2</v>
      </c>
    </row>
    <row r="46" spans="1:28" ht="21.95" customHeight="1" x14ac:dyDescent="0.15">
      <c r="A46" s="45"/>
      <c r="B46" s="46" t="s">
        <v>251</v>
      </c>
      <c r="C46" s="46"/>
      <c r="D46" s="189" t="s">
        <v>275</v>
      </c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1"/>
    </row>
    <row r="47" spans="1:28" ht="21.95" customHeight="1" x14ac:dyDescent="0.15">
      <c r="A47" s="45"/>
      <c r="B47" s="46" t="s">
        <v>253</v>
      </c>
      <c r="C47" s="46" t="s">
        <v>196</v>
      </c>
      <c r="D47" s="52" t="s">
        <v>197</v>
      </c>
      <c r="E47" s="52" t="s">
        <v>198</v>
      </c>
      <c r="F47" s="34" t="s">
        <v>159</v>
      </c>
      <c r="G47" s="34">
        <v>1</v>
      </c>
      <c r="H47" s="34">
        <f>IF(I47&lt;&gt;0,G47-I47,"")</f>
        <v>0</v>
      </c>
      <c r="I47" s="34">
        <v>1</v>
      </c>
      <c r="J47" s="34"/>
      <c r="K47" s="52" t="s">
        <v>254</v>
      </c>
      <c r="L47" s="34" t="s">
        <v>236</v>
      </c>
      <c r="M47" s="34">
        <v>0.13</v>
      </c>
      <c r="N47" s="34">
        <v>100</v>
      </c>
      <c r="O47" s="34">
        <f>IF(I47*M47=0,"",I47*M47*(N47/100))</f>
        <v>0.13</v>
      </c>
      <c r="P47" s="35"/>
      <c r="Q47" s="35"/>
      <c r="R47" s="35"/>
      <c r="S47" s="34" t="s">
        <v>276</v>
      </c>
      <c r="T47" s="34"/>
      <c r="AA47" s="2">
        <f>O47</f>
        <v>0.13</v>
      </c>
    </row>
    <row r="48" spans="1:28" ht="21.95" customHeight="1" x14ac:dyDescent="0.15">
      <c r="A48" s="45"/>
      <c r="B48" s="46" t="s">
        <v>253</v>
      </c>
      <c r="C48" s="46" t="s">
        <v>234</v>
      </c>
      <c r="D48" s="12" t="s">
        <v>235</v>
      </c>
      <c r="E48" s="12" t="s">
        <v>236</v>
      </c>
      <c r="F48" s="15" t="s">
        <v>237</v>
      </c>
      <c r="G48" s="15">
        <f>IF(H48*I48/100+0.000005 &lt;1, TRUNC(H48*I48/100+0.000005, 옵션!$E$13), TRUNC(H48*I48/100+0.000005, 옵션!$E$13))</f>
        <v>0.104</v>
      </c>
      <c r="H48" s="15">
        <f>옵션!$B$13</f>
        <v>80</v>
      </c>
      <c r="I48" s="15">
        <f>SUM(AA47:AA47)</f>
        <v>0.13</v>
      </c>
      <c r="J48" s="15"/>
      <c r="K48" s="12"/>
      <c r="L48" s="15"/>
      <c r="M48" s="15"/>
      <c r="N48" s="15"/>
      <c r="O48" s="15" t="str">
        <f>IF(I48*M48=0,"",I48*M48*(N48/100))</f>
        <v/>
      </c>
      <c r="P48" s="27"/>
      <c r="Q48" s="27"/>
      <c r="R48" s="27"/>
      <c r="S48" s="15"/>
      <c r="T48" s="15"/>
      <c r="AA48" s="2">
        <f>SUM(AA47:AA47)</f>
        <v>0.13</v>
      </c>
    </row>
    <row r="49" spans="1:27" ht="21.95" customHeight="1" x14ac:dyDescent="0.15">
      <c r="A49" s="45"/>
      <c r="B49" s="46" t="s">
        <v>251</v>
      </c>
      <c r="C49" s="46"/>
      <c r="D49" s="189" t="s">
        <v>277</v>
      </c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1"/>
    </row>
    <row r="50" spans="1:27" ht="21.95" customHeight="1" x14ac:dyDescent="0.15">
      <c r="A50" s="45"/>
      <c r="B50" s="46" t="s">
        <v>253</v>
      </c>
      <c r="C50" s="46" t="s">
        <v>199</v>
      </c>
      <c r="D50" s="52" t="s">
        <v>197</v>
      </c>
      <c r="E50" s="52" t="s">
        <v>200</v>
      </c>
      <c r="F50" s="34" t="s">
        <v>159</v>
      </c>
      <c r="G50" s="34">
        <v>1</v>
      </c>
      <c r="H50" s="34">
        <f>IF(I50&lt;&gt;0,G50-I50,"")</f>
        <v>0</v>
      </c>
      <c r="I50" s="34">
        <v>1</v>
      </c>
      <c r="J50" s="34"/>
      <c r="K50" s="52" t="s">
        <v>254</v>
      </c>
      <c r="L50" s="34" t="s">
        <v>236</v>
      </c>
      <c r="M50" s="34">
        <v>0.13</v>
      </c>
      <c r="N50" s="34">
        <v>100</v>
      </c>
      <c r="O50" s="34">
        <f>IF(I50*M50=0,"",I50*M50*(N50/100))</f>
        <v>0.13</v>
      </c>
      <c r="P50" s="35"/>
      <c r="Q50" s="35"/>
      <c r="R50" s="35"/>
      <c r="S50" s="34" t="s">
        <v>276</v>
      </c>
      <c r="T50" s="34"/>
      <c r="AA50" s="2">
        <f>O50</f>
        <v>0.13</v>
      </c>
    </row>
    <row r="51" spans="1:27" ht="21.95" customHeight="1" x14ac:dyDescent="0.15">
      <c r="A51" s="45"/>
      <c r="B51" s="46" t="s">
        <v>253</v>
      </c>
      <c r="C51" s="46" t="s">
        <v>234</v>
      </c>
      <c r="D51" s="12" t="s">
        <v>235</v>
      </c>
      <c r="E51" s="12" t="s">
        <v>236</v>
      </c>
      <c r="F51" s="15" t="s">
        <v>237</v>
      </c>
      <c r="G51" s="15">
        <f>IF(H51*I51/100+0.000005 &lt;1, TRUNC(H51*I51/100+0.000005, 옵션!$E$13), TRUNC(H51*I51/100+0.000005, 옵션!$E$13))</f>
        <v>0.104</v>
      </c>
      <c r="H51" s="15">
        <f>옵션!$B$13</f>
        <v>80</v>
      </c>
      <c r="I51" s="15">
        <f>SUM(AA50:AA50)</f>
        <v>0.13</v>
      </c>
      <c r="J51" s="15"/>
      <c r="K51" s="12"/>
      <c r="L51" s="15"/>
      <c r="M51" s="15"/>
      <c r="N51" s="15"/>
      <c r="O51" s="15" t="str">
        <f>IF(I51*M51=0,"",I51*M51*(N51/100))</f>
        <v/>
      </c>
      <c r="P51" s="27"/>
      <c r="Q51" s="27"/>
      <c r="R51" s="27"/>
      <c r="S51" s="15"/>
      <c r="T51" s="15"/>
      <c r="AA51" s="2">
        <f>SUM(AA50:AA50)</f>
        <v>0.13</v>
      </c>
    </row>
    <row r="52" spans="1:27" ht="21.95" customHeight="1" x14ac:dyDescent="0.15">
      <c r="A52" s="45"/>
      <c r="B52" s="46" t="s">
        <v>251</v>
      </c>
      <c r="C52" s="46"/>
      <c r="D52" s="189" t="s">
        <v>278</v>
      </c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1"/>
    </row>
    <row r="53" spans="1:27" ht="21.95" customHeight="1" x14ac:dyDescent="0.15">
      <c r="A53" s="45"/>
      <c r="B53" s="46" t="s">
        <v>253</v>
      </c>
      <c r="C53" s="46" t="s">
        <v>201</v>
      </c>
      <c r="D53" s="52" t="s">
        <v>202</v>
      </c>
      <c r="E53" s="52" t="s">
        <v>203</v>
      </c>
      <c r="F53" s="34" t="s">
        <v>159</v>
      </c>
      <c r="G53" s="34">
        <v>1</v>
      </c>
      <c r="H53" s="34">
        <f>IF(I53&lt;&gt;0,G53-I53,"")</f>
        <v>0</v>
      </c>
      <c r="I53" s="34">
        <v>1</v>
      </c>
      <c r="J53" s="34"/>
      <c r="K53" s="52" t="s">
        <v>254</v>
      </c>
      <c r="L53" s="34" t="s">
        <v>236</v>
      </c>
      <c r="M53" s="34">
        <v>0.2</v>
      </c>
      <c r="N53" s="34">
        <v>100</v>
      </c>
      <c r="O53" s="34">
        <f>IF(I53*M53=0,"",I53*M53*(N53/100))</f>
        <v>0.2</v>
      </c>
      <c r="P53" s="35"/>
      <c r="Q53" s="35"/>
      <c r="R53" s="35"/>
      <c r="S53" s="34" t="s">
        <v>279</v>
      </c>
      <c r="T53" s="34"/>
      <c r="AA53" s="2">
        <f>O53</f>
        <v>0.2</v>
      </c>
    </row>
    <row r="54" spans="1:27" ht="21.95" customHeight="1" x14ac:dyDescent="0.15">
      <c r="A54" s="45"/>
      <c r="B54" s="46" t="s">
        <v>253</v>
      </c>
      <c r="C54" s="46" t="s">
        <v>234</v>
      </c>
      <c r="D54" s="12" t="s">
        <v>235</v>
      </c>
      <c r="E54" s="12" t="s">
        <v>236</v>
      </c>
      <c r="F54" s="15" t="s">
        <v>237</v>
      </c>
      <c r="G54" s="15">
        <f>IF(H54*I54/100+0.000005 &lt;1, TRUNC(H54*I54/100+0.000005, 옵션!$E$13), TRUNC(H54*I54/100+0.000005, 옵션!$E$13))</f>
        <v>0.16</v>
      </c>
      <c r="H54" s="15">
        <f>옵션!$B$13</f>
        <v>80</v>
      </c>
      <c r="I54" s="15">
        <f>SUM(AA53:AA53)</f>
        <v>0.2</v>
      </c>
      <c r="J54" s="15"/>
      <c r="K54" s="12"/>
      <c r="L54" s="15"/>
      <c r="M54" s="15"/>
      <c r="N54" s="15"/>
      <c r="O54" s="15" t="str">
        <f>IF(I54*M54=0,"",I54*M54*(N54/100))</f>
        <v/>
      </c>
      <c r="P54" s="27"/>
      <c r="Q54" s="27"/>
      <c r="R54" s="27"/>
      <c r="S54" s="15"/>
      <c r="T54" s="15"/>
      <c r="AA54" s="2">
        <f>SUM(AA53:AA53)</f>
        <v>0.2</v>
      </c>
    </row>
    <row r="55" spans="1:27" ht="21.95" customHeight="1" x14ac:dyDescent="0.15">
      <c r="A55" s="45"/>
      <c r="B55" s="46" t="s">
        <v>251</v>
      </c>
      <c r="C55" s="46"/>
      <c r="D55" s="189" t="s">
        <v>280</v>
      </c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1"/>
    </row>
    <row r="56" spans="1:27" ht="21.95" customHeight="1" x14ac:dyDescent="0.15">
      <c r="A56" s="45"/>
      <c r="B56" s="46" t="s">
        <v>253</v>
      </c>
      <c r="C56" s="46" t="s">
        <v>204</v>
      </c>
      <c r="D56" s="52" t="s">
        <v>205</v>
      </c>
      <c r="E56" s="52" t="s">
        <v>206</v>
      </c>
      <c r="F56" s="34" t="s">
        <v>159</v>
      </c>
      <c r="G56" s="34">
        <v>1</v>
      </c>
      <c r="H56" s="34">
        <f>IF(I56&lt;&gt;0,G56-I56,"")</f>
        <v>0</v>
      </c>
      <c r="I56" s="34">
        <v>1</v>
      </c>
      <c r="J56" s="34"/>
      <c r="K56" s="52" t="s">
        <v>254</v>
      </c>
      <c r="L56" s="34" t="s">
        <v>236</v>
      </c>
      <c r="M56" s="34">
        <v>0.2</v>
      </c>
      <c r="N56" s="34">
        <v>100</v>
      </c>
      <c r="O56" s="34">
        <f>IF(I56*M56=0,"",I56*M56*(N56/100))</f>
        <v>0.2</v>
      </c>
      <c r="P56" s="35"/>
      <c r="Q56" s="35"/>
      <c r="R56" s="35"/>
      <c r="S56" s="34" t="s">
        <v>279</v>
      </c>
      <c r="T56" s="34"/>
      <c r="AA56" s="2">
        <f>O56</f>
        <v>0.2</v>
      </c>
    </row>
    <row r="57" spans="1:27" ht="21.95" customHeight="1" x14ac:dyDescent="0.15">
      <c r="A57" s="45"/>
      <c r="B57" s="46" t="s">
        <v>253</v>
      </c>
      <c r="C57" s="46" t="s">
        <v>234</v>
      </c>
      <c r="D57" s="12" t="s">
        <v>235</v>
      </c>
      <c r="E57" s="12" t="s">
        <v>236</v>
      </c>
      <c r="F57" s="15" t="s">
        <v>237</v>
      </c>
      <c r="G57" s="15">
        <f>IF(H57*I57/100+0.000005 &lt;1, TRUNC(H57*I57/100+0.000005, 옵션!$E$13), TRUNC(H57*I57/100+0.000005, 옵션!$E$13))</f>
        <v>0.16</v>
      </c>
      <c r="H57" s="15">
        <f>옵션!$B$13</f>
        <v>80</v>
      </c>
      <c r="I57" s="15">
        <f>SUM(AA56:AA56)</f>
        <v>0.2</v>
      </c>
      <c r="J57" s="15"/>
      <c r="K57" s="12"/>
      <c r="L57" s="15"/>
      <c r="M57" s="15"/>
      <c r="N57" s="15"/>
      <c r="O57" s="15" t="str">
        <f>IF(I57*M57=0,"",I57*M57*(N57/100))</f>
        <v/>
      </c>
      <c r="P57" s="27"/>
      <c r="Q57" s="27"/>
      <c r="R57" s="27"/>
      <c r="S57" s="15"/>
      <c r="T57" s="15"/>
      <c r="AA57" s="2">
        <f>SUM(AA56:AA56)</f>
        <v>0.2</v>
      </c>
    </row>
    <row r="58" spans="1:27" ht="21.95" customHeight="1" x14ac:dyDescent="0.15">
      <c r="A58" s="45"/>
      <c r="B58" s="46" t="s">
        <v>251</v>
      </c>
      <c r="C58" s="46"/>
      <c r="D58" s="189" t="s">
        <v>281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1"/>
    </row>
    <row r="59" spans="1:27" ht="21.95" customHeight="1" x14ac:dyDescent="0.15">
      <c r="A59" s="45"/>
      <c r="B59" s="46" t="s">
        <v>253</v>
      </c>
      <c r="C59" s="46" t="s">
        <v>207</v>
      </c>
      <c r="D59" s="52" t="s">
        <v>208</v>
      </c>
      <c r="E59" s="52"/>
      <c r="F59" s="34" t="s">
        <v>159</v>
      </c>
      <c r="G59" s="34">
        <v>1</v>
      </c>
      <c r="H59" s="34">
        <f>IF(I59&lt;&gt;0,G59-I59,"")</f>
        <v>0</v>
      </c>
      <c r="I59" s="34">
        <v>1</v>
      </c>
      <c r="J59" s="34"/>
      <c r="K59" s="52" t="s">
        <v>254</v>
      </c>
      <c r="L59" s="34" t="s">
        <v>236</v>
      </c>
      <c r="M59" s="34">
        <v>0.09</v>
      </c>
      <c r="N59" s="34">
        <v>100</v>
      </c>
      <c r="O59" s="34">
        <f>IF(I59*M59=0,"",I59*M59*(N59/100))</f>
        <v>0.09</v>
      </c>
      <c r="P59" s="35"/>
      <c r="Q59" s="35"/>
      <c r="R59" s="35"/>
      <c r="S59" s="34" t="s">
        <v>282</v>
      </c>
      <c r="T59" s="34"/>
      <c r="AA59" s="2">
        <f>O59</f>
        <v>0.09</v>
      </c>
    </row>
    <row r="60" spans="1:27" ht="21.95" customHeight="1" x14ac:dyDescent="0.15">
      <c r="A60" s="45"/>
      <c r="B60" s="46" t="s">
        <v>253</v>
      </c>
      <c r="C60" s="46" t="s">
        <v>234</v>
      </c>
      <c r="D60" s="12" t="s">
        <v>235</v>
      </c>
      <c r="E60" s="12" t="s">
        <v>236</v>
      </c>
      <c r="F60" s="15" t="s">
        <v>237</v>
      </c>
      <c r="G60" s="15">
        <f>IF(H60*I60/100+0.000005 &lt;1, TRUNC(H60*I60/100+0.000005, 옵션!$E$13), TRUNC(H60*I60/100+0.000005, 옵션!$E$13))</f>
        <v>7.1999999999999995E-2</v>
      </c>
      <c r="H60" s="15">
        <f>옵션!$B$13</f>
        <v>80</v>
      </c>
      <c r="I60" s="15">
        <f>SUM(AA59:AA59)</f>
        <v>0.09</v>
      </c>
      <c r="J60" s="15"/>
      <c r="K60" s="12"/>
      <c r="L60" s="15"/>
      <c r="M60" s="15"/>
      <c r="N60" s="15"/>
      <c r="O60" s="15" t="str">
        <f>IF(I60*M60=0,"",I60*M60*(N60/100))</f>
        <v/>
      </c>
      <c r="P60" s="27"/>
      <c r="Q60" s="27"/>
      <c r="R60" s="27"/>
      <c r="S60" s="15"/>
      <c r="T60" s="15"/>
      <c r="AA60" s="2">
        <f>SUM(AA59:AA59)</f>
        <v>0.09</v>
      </c>
    </row>
    <row r="61" spans="1:27" ht="21.95" customHeight="1" x14ac:dyDescent="0.15">
      <c r="A61" s="45"/>
      <c r="B61" s="46" t="s">
        <v>251</v>
      </c>
      <c r="C61" s="46"/>
      <c r="D61" s="189" t="s">
        <v>283</v>
      </c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1"/>
    </row>
    <row r="62" spans="1:27" ht="21.95" customHeight="1" x14ac:dyDescent="0.15">
      <c r="A62" s="45"/>
      <c r="B62" s="46" t="s">
        <v>253</v>
      </c>
      <c r="C62" s="46" t="s">
        <v>213</v>
      </c>
      <c r="D62" s="52" t="s">
        <v>214</v>
      </c>
      <c r="E62" s="52" t="s">
        <v>215</v>
      </c>
      <c r="F62" s="34" t="s">
        <v>216</v>
      </c>
      <c r="G62" s="34">
        <v>1</v>
      </c>
      <c r="H62" s="34">
        <f>IF(I62&lt;&gt;0,G62-I62,"")</f>
        <v>0</v>
      </c>
      <c r="I62" s="34">
        <v>1</v>
      </c>
      <c r="J62" s="34"/>
      <c r="K62" s="52" t="s">
        <v>254</v>
      </c>
      <c r="L62" s="34" t="s">
        <v>236</v>
      </c>
      <c r="M62" s="34">
        <v>0.36</v>
      </c>
      <c r="N62" s="34">
        <v>100</v>
      </c>
      <c r="O62" s="34">
        <f>IF(I62*M62=0,"",I62*M62*(N62/100))</f>
        <v>0.36</v>
      </c>
      <c r="P62" s="35"/>
      <c r="Q62" s="35"/>
      <c r="R62" s="35"/>
      <c r="S62" s="34" t="s">
        <v>284</v>
      </c>
      <c r="T62" s="34"/>
      <c r="AA62" s="2">
        <f>O62</f>
        <v>0.36</v>
      </c>
    </row>
    <row r="63" spans="1:27" ht="21.95" customHeight="1" x14ac:dyDescent="0.15">
      <c r="A63" s="45"/>
      <c r="B63" s="46" t="s">
        <v>253</v>
      </c>
      <c r="C63" s="46" t="s">
        <v>234</v>
      </c>
      <c r="D63" s="12" t="s">
        <v>235</v>
      </c>
      <c r="E63" s="12" t="s">
        <v>236</v>
      </c>
      <c r="F63" s="15" t="s">
        <v>237</v>
      </c>
      <c r="G63" s="15">
        <f>IF(H63*I63/100+0.000005 &lt;1, TRUNC(H63*I63/100+0.000005, 옵션!$E$13), TRUNC(H63*I63/100+0.000005, 옵션!$E$13))</f>
        <v>0.28799999999999998</v>
      </c>
      <c r="H63" s="15">
        <f>옵션!$B$13</f>
        <v>80</v>
      </c>
      <c r="I63" s="15">
        <f>SUM(AA62:AA62)</f>
        <v>0.36</v>
      </c>
      <c r="J63" s="15"/>
      <c r="K63" s="12"/>
      <c r="L63" s="15"/>
      <c r="M63" s="15"/>
      <c r="N63" s="15"/>
      <c r="O63" s="15" t="str">
        <f>IF(I63*M63=0,"",I63*M63*(N63/100))</f>
        <v/>
      </c>
      <c r="P63" s="27"/>
      <c r="Q63" s="27"/>
      <c r="R63" s="27"/>
      <c r="S63" s="15"/>
      <c r="T63" s="15"/>
      <c r="AA63" s="2">
        <f>SUM(AA62:AA62)</f>
        <v>0.36</v>
      </c>
    </row>
    <row r="64" spans="1:27" ht="21.95" customHeight="1" x14ac:dyDescent="0.15">
      <c r="A64" s="45"/>
      <c r="B64" s="46" t="s">
        <v>251</v>
      </c>
      <c r="C64" s="46"/>
      <c r="D64" s="189" t="s">
        <v>285</v>
      </c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1"/>
    </row>
    <row r="65" spans="1:29" ht="21.95" customHeight="1" x14ac:dyDescent="0.15">
      <c r="A65" s="45"/>
      <c r="B65" s="46" t="s">
        <v>253</v>
      </c>
      <c r="C65" s="46" t="s">
        <v>223</v>
      </c>
      <c r="D65" s="52" t="s">
        <v>226</v>
      </c>
      <c r="E65" s="52" t="s">
        <v>227</v>
      </c>
      <c r="F65" s="34" t="s">
        <v>169</v>
      </c>
      <c r="G65" s="34">
        <v>1</v>
      </c>
      <c r="H65" s="34">
        <f>IF(I65&lt;&gt;0,G65-I65,"")</f>
        <v>0</v>
      </c>
      <c r="I65" s="34">
        <v>1</v>
      </c>
      <c r="J65" s="34"/>
      <c r="K65" s="52" t="s">
        <v>254</v>
      </c>
      <c r="L65" s="34" t="s">
        <v>236</v>
      </c>
      <c r="M65" s="34">
        <v>0.12</v>
      </c>
      <c r="N65" s="34">
        <v>100</v>
      </c>
      <c r="O65" s="34">
        <f>IF(I65*M65=0,"",I65*M65*(N65/100))</f>
        <v>0.12</v>
      </c>
      <c r="P65" s="35"/>
      <c r="Q65" s="35"/>
      <c r="R65" s="35"/>
      <c r="S65" s="34" t="s">
        <v>286</v>
      </c>
      <c r="T65" s="34"/>
      <c r="AA65" s="2">
        <f>O65</f>
        <v>0.12</v>
      </c>
    </row>
    <row r="66" spans="1:29" ht="21.95" customHeight="1" x14ac:dyDescent="0.15">
      <c r="A66" s="45"/>
      <c r="B66" s="46" t="s">
        <v>253</v>
      </c>
      <c r="C66" s="46" t="s">
        <v>234</v>
      </c>
      <c r="D66" s="12" t="s">
        <v>235</v>
      </c>
      <c r="E66" s="12" t="s">
        <v>236</v>
      </c>
      <c r="F66" s="15" t="s">
        <v>237</v>
      </c>
      <c r="G66" s="15">
        <f>IF(H66*I66/100+0.000005 &lt;1, TRUNC(H66*I66/100+0.000005, 옵션!$E$13), TRUNC(H66*I66/100+0.000005, 옵션!$E$13))</f>
        <v>9.6000000000000002E-2</v>
      </c>
      <c r="H66" s="15">
        <f>옵션!$B$13</f>
        <v>80</v>
      </c>
      <c r="I66" s="15">
        <f>SUM(AA65:AA65)</f>
        <v>0.12</v>
      </c>
      <c r="J66" s="15"/>
      <c r="K66" s="12"/>
      <c r="L66" s="15"/>
      <c r="M66" s="15"/>
      <c r="N66" s="15"/>
      <c r="O66" s="15" t="str">
        <f>IF(I66*M66=0,"",I66*M66*(N66/100))</f>
        <v/>
      </c>
      <c r="P66" s="27"/>
      <c r="Q66" s="27"/>
      <c r="R66" s="27"/>
      <c r="S66" s="15"/>
      <c r="T66" s="15"/>
      <c r="AA66" s="2">
        <f>SUM(AA65:AA65)</f>
        <v>0.12</v>
      </c>
    </row>
    <row r="67" spans="1:29" ht="21.95" customHeight="1" x14ac:dyDescent="0.15">
      <c r="A67" s="45"/>
      <c r="B67" s="46" t="s">
        <v>251</v>
      </c>
      <c r="C67" s="46"/>
      <c r="D67" s="189" t="s">
        <v>287</v>
      </c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1"/>
    </row>
    <row r="68" spans="1:29" ht="21.95" customHeight="1" x14ac:dyDescent="0.15">
      <c r="A68" s="45"/>
      <c r="B68" s="46" t="s">
        <v>253</v>
      </c>
      <c r="C68" s="46" t="s">
        <v>223</v>
      </c>
      <c r="D68" s="52" t="s">
        <v>228</v>
      </c>
      <c r="E68" s="52"/>
      <c r="F68" s="34" t="s">
        <v>169</v>
      </c>
      <c r="G68" s="34">
        <v>1</v>
      </c>
      <c r="H68" s="34">
        <f>IF(I68&lt;&gt;0,G68-I68,"")</f>
        <v>0</v>
      </c>
      <c r="I68" s="34">
        <v>1</v>
      </c>
      <c r="J68" s="34"/>
      <c r="K68" s="52" t="s">
        <v>254</v>
      </c>
      <c r="L68" s="34" t="s">
        <v>236</v>
      </c>
      <c r="M68" s="34">
        <v>0.06</v>
      </c>
      <c r="N68" s="34">
        <v>100</v>
      </c>
      <c r="O68" s="34">
        <f>IF(I68*M68=0,"",I68*M68*(N68/100))</f>
        <v>0.06</v>
      </c>
      <c r="P68" s="35"/>
      <c r="Q68" s="35"/>
      <c r="R68" s="35"/>
      <c r="S68" s="34" t="s">
        <v>279</v>
      </c>
      <c r="T68" s="34"/>
      <c r="AA68" s="2">
        <f>O68</f>
        <v>0.06</v>
      </c>
    </row>
    <row r="69" spans="1:29" ht="21.95" customHeight="1" x14ac:dyDescent="0.15">
      <c r="A69" s="45"/>
      <c r="B69" s="46" t="s">
        <v>253</v>
      </c>
      <c r="C69" s="46" t="s">
        <v>234</v>
      </c>
      <c r="D69" s="12" t="s">
        <v>235</v>
      </c>
      <c r="E69" s="12" t="s">
        <v>236</v>
      </c>
      <c r="F69" s="15" t="s">
        <v>237</v>
      </c>
      <c r="G69" s="15">
        <f>IF(H69*I69/100+0.000005 &lt;1, TRUNC(H69*I69/100+0.000005, 옵션!$E$13), TRUNC(H69*I69/100+0.000005, 옵션!$E$13))</f>
        <v>4.8000000000000001E-2</v>
      </c>
      <c r="H69" s="15">
        <f>옵션!$B$13</f>
        <v>80</v>
      </c>
      <c r="I69" s="15">
        <f>SUM(AA68:AA68)</f>
        <v>0.06</v>
      </c>
      <c r="J69" s="15"/>
      <c r="K69" s="12"/>
      <c r="L69" s="15"/>
      <c r="M69" s="15"/>
      <c r="N69" s="15"/>
      <c r="O69" s="15" t="str">
        <f>IF(I69*M69=0,"",I69*M69*(N69/100))</f>
        <v/>
      </c>
      <c r="P69" s="27"/>
      <c r="Q69" s="27"/>
      <c r="R69" s="27"/>
      <c r="S69" s="15"/>
      <c r="T69" s="15"/>
      <c r="AA69" s="2">
        <f>SUM(AA68:AA68)</f>
        <v>0.06</v>
      </c>
    </row>
    <row r="70" spans="1:29" ht="21.95" customHeight="1" x14ac:dyDescent="0.15">
      <c r="A70" s="45"/>
      <c r="B70" s="46" t="s">
        <v>251</v>
      </c>
      <c r="C70" s="46"/>
      <c r="D70" s="189" t="s">
        <v>288</v>
      </c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1"/>
    </row>
    <row r="71" spans="1:29" ht="21.95" customHeight="1" x14ac:dyDescent="0.15">
      <c r="A71" s="45"/>
      <c r="B71" s="46" t="s">
        <v>253</v>
      </c>
      <c r="C71" s="46" t="s">
        <v>223</v>
      </c>
      <c r="D71" s="52" t="s">
        <v>229</v>
      </c>
      <c r="E71" s="52"/>
      <c r="F71" s="34" t="s">
        <v>169</v>
      </c>
      <c r="G71" s="34">
        <v>1</v>
      </c>
      <c r="H71" s="34">
        <f>IF(I71&lt;&gt;0,G71-I71,"")</f>
        <v>0</v>
      </c>
      <c r="I71" s="34">
        <v>1</v>
      </c>
      <c r="J71" s="34"/>
      <c r="K71" s="52" t="s">
        <v>254</v>
      </c>
      <c r="L71" s="34" t="s">
        <v>236</v>
      </c>
      <c r="M71" s="34">
        <v>3.9E-2</v>
      </c>
      <c r="N71" s="34">
        <v>100</v>
      </c>
      <c r="O71" s="34">
        <f>IF(I71*M71=0,"",I71*M71*(N71/100))</f>
        <v>3.9E-2</v>
      </c>
      <c r="P71" s="35"/>
      <c r="Q71" s="35"/>
      <c r="R71" s="35"/>
      <c r="S71" s="34" t="s">
        <v>276</v>
      </c>
      <c r="T71" s="34"/>
      <c r="AA71" s="2">
        <f>O71</f>
        <v>3.9E-2</v>
      </c>
    </row>
    <row r="72" spans="1:29" ht="21.95" customHeight="1" x14ac:dyDescent="0.15">
      <c r="A72" s="45"/>
      <c r="B72" s="46" t="s">
        <v>253</v>
      </c>
      <c r="C72" s="46" t="s">
        <v>234</v>
      </c>
      <c r="D72" s="12" t="s">
        <v>235</v>
      </c>
      <c r="E72" s="12" t="s">
        <v>236</v>
      </c>
      <c r="F72" s="15" t="s">
        <v>237</v>
      </c>
      <c r="G72" s="15">
        <f>IF(H72*I72/100+0.000005 &lt;1, TRUNC(H72*I72/100+0.000005, 옵션!$E$13), TRUNC(H72*I72/100+0.000005, 옵션!$E$13))</f>
        <v>3.1199999999999999E-2</v>
      </c>
      <c r="H72" s="15">
        <f>옵션!$B$13</f>
        <v>80</v>
      </c>
      <c r="I72" s="15">
        <f>SUM(AA71:AA71)</f>
        <v>3.9E-2</v>
      </c>
      <c r="J72" s="15"/>
      <c r="K72" s="12"/>
      <c r="L72" s="15"/>
      <c r="M72" s="15"/>
      <c r="N72" s="15"/>
      <c r="O72" s="15" t="str">
        <f>IF(I72*M72=0,"",I72*M72*(N72/100))</f>
        <v/>
      </c>
      <c r="P72" s="27"/>
      <c r="Q72" s="27"/>
      <c r="R72" s="27"/>
      <c r="S72" s="15"/>
      <c r="T72" s="15"/>
      <c r="AA72" s="2">
        <f>SUM(AA71:AA71)</f>
        <v>3.9E-2</v>
      </c>
    </row>
    <row r="73" spans="1:29" ht="21.95" customHeight="1" x14ac:dyDescent="0.15">
      <c r="A73" s="45"/>
      <c r="B73" s="46" t="s">
        <v>251</v>
      </c>
      <c r="C73" s="46"/>
      <c r="D73" s="189" t="s">
        <v>289</v>
      </c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1"/>
    </row>
    <row r="74" spans="1:29" ht="21.95" customHeight="1" x14ac:dyDescent="0.15">
      <c r="A74" s="45"/>
      <c r="B74" s="46" t="s">
        <v>253</v>
      </c>
      <c r="C74" s="46" t="s">
        <v>223</v>
      </c>
      <c r="D74" s="52" t="s">
        <v>230</v>
      </c>
      <c r="E74" s="52"/>
      <c r="F74" s="34" t="s">
        <v>169</v>
      </c>
      <c r="G74" s="34">
        <v>1</v>
      </c>
      <c r="H74" s="34">
        <f>IF(I74&lt;&gt;0,G74-I74,"")</f>
        <v>0</v>
      </c>
      <c r="I74" s="34">
        <v>1</v>
      </c>
      <c r="J74" s="34"/>
      <c r="K74" s="52" t="s">
        <v>254</v>
      </c>
      <c r="L74" s="34" t="s">
        <v>236</v>
      </c>
      <c r="M74" s="34">
        <v>3.9E-2</v>
      </c>
      <c r="N74" s="34">
        <v>100</v>
      </c>
      <c r="O74" s="34">
        <f>IF(I74*M74=0,"",I74*M74*(N74/100))</f>
        <v>3.9E-2</v>
      </c>
      <c r="P74" s="35"/>
      <c r="Q74" s="35"/>
      <c r="R74" s="35"/>
      <c r="S74" s="34" t="s">
        <v>276</v>
      </c>
      <c r="T74" s="34"/>
      <c r="AA74" s="2">
        <f>O74</f>
        <v>3.9E-2</v>
      </c>
    </row>
    <row r="75" spans="1:29" ht="21.95" customHeight="1" x14ac:dyDescent="0.15">
      <c r="A75" s="45"/>
      <c r="B75" s="46" t="s">
        <v>253</v>
      </c>
      <c r="C75" s="46" t="s">
        <v>234</v>
      </c>
      <c r="D75" s="12" t="s">
        <v>235</v>
      </c>
      <c r="E75" s="12" t="s">
        <v>236</v>
      </c>
      <c r="F75" s="15" t="s">
        <v>237</v>
      </c>
      <c r="G75" s="15">
        <f>IF(H75*I75/100+0.000005 &lt;1, TRUNC(H75*I75/100+0.000005, 옵션!$E$13), TRUNC(H75*I75/100+0.000005, 옵션!$E$13))</f>
        <v>3.1199999999999999E-2</v>
      </c>
      <c r="H75" s="15">
        <f>옵션!$B$13</f>
        <v>80</v>
      </c>
      <c r="I75" s="15">
        <f>SUM(AA74:AA74)</f>
        <v>3.9E-2</v>
      </c>
      <c r="J75" s="15"/>
      <c r="K75" s="12"/>
      <c r="L75" s="15"/>
      <c r="M75" s="15"/>
      <c r="N75" s="15"/>
      <c r="O75" s="15" t="str">
        <f>IF(I75*M75=0,"",I75*M75*(N75/100))</f>
        <v/>
      </c>
      <c r="P75" s="27"/>
      <c r="Q75" s="27"/>
      <c r="R75" s="27"/>
      <c r="S75" s="15"/>
      <c r="T75" s="15"/>
      <c r="AA75" s="2">
        <f>SUM(AA74:AA74)</f>
        <v>3.9E-2</v>
      </c>
    </row>
    <row r="76" spans="1:29" ht="21.95" customHeight="1" x14ac:dyDescent="0.15">
      <c r="A76" s="45"/>
      <c r="B76" s="46" t="s">
        <v>251</v>
      </c>
      <c r="C76" s="46"/>
      <c r="D76" s="189" t="s">
        <v>290</v>
      </c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1"/>
    </row>
    <row r="77" spans="1:29" ht="21.95" customHeight="1" x14ac:dyDescent="0.15">
      <c r="A77" s="45"/>
      <c r="B77" s="46" t="s">
        <v>253</v>
      </c>
      <c r="C77" s="46" t="s">
        <v>223</v>
      </c>
      <c r="D77" s="52" t="s">
        <v>231</v>
      </c>
      <c r="E77" s="52"/>
      <c r="F77" s="34" t="s">
        <v>169</v>
      </c>
      <c r="G77" s="34">
        <v>1</v>
      </c>
      <c r="H77" s="34">
        <f>IF(I77&lt;&gt;0,G77-I77,"")</f>
        <v>0</v>
      </c>
      <c r="I77" s="34">
        <v>1</v>
      </c>
      <c r="J77" s="34"/>
      <c r="K77" s="52" t="s">
        <v>291</v>
      </c>
      <c r="L77" s="34" t="s">
        <v>241</v>
      </c>
      <c r="M77" s="34">
        <v>6.3E-2</v>
      </c>
      <c r="N77" s="34">
        <v>100</v>
      </c>
      <c r="O77" s="34">
        <f>IF(I77*M77=0,"",I77*M77*(N77/100))</f>
        <v>6.3E-2</v>
      </c>
      <c r="P77" s="35"/>
      <c r="Q77" s="35"/>
      <c r="R77" s="35"/>
      <c r="S77" s="34" t="s">
        <v>292</v>
      </c>
      <c r="T77" s="34"/>
      <c r="AC77" s="2">
        <f>O77</f>
        <v>6.3E-2</v>
      </c>
    </row>
    <row r="78" spans="1:29" ht="21.95" customHeight="1" x14ac:dyDescent="0.15">
      <c r="A78" s="45"/>
      <c r="B78" s="46" t="s">
        <v>253</v>
      </c>
      <c r="C78" s="46" t="s">
        <v>240</v>
      </c>
      <c r="D78" s="12" t="s">
        <v>235</v>
      </c>
      <c r="E78" s="12" t="s">
        <v>241</v>
      </c>
      <c r="F78" s="15" t="s">
        <v>237</v>
      </c>
      <c r="G78" s="15">
        <f>IF(H78*I78/100+0.000005 &lt;1, TRUNC(H78*I78/100+0.000005, 옵션!$E$13), TRUNC(H78*I78/100+0.000005, 옵션!$E$13))</f>
        <v>5.04E-2</v>
      </c>
      <c r="H78" s="15">
        <f>옵션!$B$13</f>
        <v>80</v>
      </c>
      <c r="I78" s="15">
        <f>SUM(AC77:AC77)</f>
        <v>6.3E-2</v>
      </c>
      <c r="J78" s="15"/>
      <c r="K78" s="12"/>
      <c r="L78" s="15"/>
      <c r="M78" s="15"/>
      <c r="N78" s="15"/>
      <c r="O78" s="15" t="str">
        <f>IF(I78*M78=0,"",I78*M78*(N78/100))</f>
        <v/>
      </c>
      <c r="P78" s="27"/>
      <c r="Q78" s="27"/>
      <c r="R78" s="27"/>
      <c r="S78" s="15"/>
      <c r="T78" s="15"/>
      <c r="AC78" s="2">
        <f>SUM(AC77:AC77)</f>
        <v>6.3E-2</v>
      </c>
    </row>
    <row r="79" spans="1:29" ht="21.95" customHeight="1" x14ac:dyDescent="0.15">
      <c r="A79" s="45"/>
      <c r="B79" s="46" t="s">
        <v>251</v>
      </c>
      <c r="C79" s="46"/>
      <c r="D79" s="189" t="s">
        <v>293</v>
      </c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1"/>
    </row>
    <row r="80" spans="1:29" ht="21.95" customHeight="1" x14ac:dyDescent="0.15">
      <c r="A80" s="45"/>
      <c r="B80" s="46" t="s">
        <v>253</v>
      </c>
      <c r="C80" s="46" t="s">
        <v>223</v>
      </c>
      <c r="D80" s="12" t="s">
        <v>232</v>
      </c>
      <c r="E80" s="12" t="s">
        <v>233</v>
      </c>
      <c r="F80" s="15" t="s">
        <v>169</v>
      </c>
      <c r="G80" s="15">
        <v>1</v>
      </c>
      <c r="H80" s="15">
        <f>IF(I80&lt;&gt;0,G80-I80,"")</f>
        <v>0</v>
      </c>
      <c r="I80" s="15">
        <v>1</v>
      </c>
      <c r="J80" s="15"/>
      <c r="K80" s="12" t="s">
        <v>291</v>
      </c>
      <c r="L80" s="15" t="s">
        <v>241</v>
      </c>
      <c r="M80" s="15">
        <v>0.252</v>
      </c>
      <c r="N80" s="15">
        <v>100</v>
      </c>
      <c r="O80" s="15">
        <f>IF(I80*M80=0,"",I80*M80*(N80/100))</f>
        <v>0.252</v>
      </c>
      <c r="P80" s="27"/>
      <c r="Q80" s="27"/>
      <c r="R80" s="27"/>
      <c r="S80" s="15" t="s">
        <v>294</v>
      </c>
      <c r="T80" s="15"/>
      <c r="AC80" s="2">
        <f>O80</f>
        <v>0.252</v>
      </c>
    </row>
    <row r="81" spans="1:29" ht="21.95" customHeight="1" x14ac:dyDescent="0.15">
      <c r="A81" s="45"/>
      <c r="B81" s="46" t="s">
        <v>253</v>
      </c>
      <c r="C81" s="46" t="s">
        <v>240</v>
      </c>
      <c r="D81" s="12" t="s">
        <v>235</v>
      </c>
      <c r="E81" s="12" t="s">
        <v>241</v>
      </c>
      <c r="F81" s="15" t="s">
        <v>237</v>
      </c>
      <c r="G81" s="15">
        <f>IF(H81*I81/100+0.000005 &lt;1, TRUNC(H81*I81/100+0.000005, 옵션!$E$13), TRUNC(H81*I81/100+0.000005, 옵션!$E$13))</f>
        <v>0.2016</v>
      </c>
      <c r="H81" s="15">
        <f>옵션!$B$13</f>
        <v>80</v>
      </c>
      <c r="I81" s="15">
        <f>SUM(AC80:AC80)</f>
        <v>0.252</v>
      </c>
      <c r="J81" s="15"/>
      <c r="K81" s="12"/>
      <c r="L81" s="15"/>
      <c r="M81" s="15"/>
      <c r="N81" s="15"/>
      <c r="O81" s="15" t="str">
        <f>IF(I81*M81=0,"",I81*M81*(N81/100))</f>
        <v/>
      </c>
      <c r="P81" s="27"/>
      <c r="Q81" s="27"/>
      <c r="R81" s="27"/>
      <c r="S81" s="15"/>
      <c r="T81" s="15"/>
      <c r="AC81" s="2">
        <f>SUM(AC80:AC80)</f>
        <v>0.252</v>
      </c>
    </row>
  </sheetData>
  <mergeCells count="39">
    <mergeCell ref="G2:J2"/>
    <mergeCell ref="D1:T1"/>
    <mergeCell ref="S2:S3"/>
    <mergeCell ref="K2:K3"/>
    <mergeCell ref="P2:R2"/>
    <mergeCell ref="T2:T3"/>
    <mergeCell ref="L2:O2"/>
    <mergeCell ref="A2:A3"/>
    <mergeCell ref="B2:B3"/>
    <mergeCell ref="E2:E3"/>
    <mergeCell ref="F2:F3"/>
    <mergeCell ref="C2:C3"/>
    <mergeCell ref="D2:D3"/>
    <mergeCell ref="D4:T4"/>
    <mergeCell ref="D7:T7"/>
    <mergeCell ref="D10:T10"/>
    <mergeCell ref="D13:T13"/>
    <mergeCell ref="D16:T16"/>
    <mergeCell ref="D19:T19"/>
    <mergeCell ref="D22:T22"/>
    <mergeCell ref="D25:T25"/>
    <mergeCell ref="D28:T28"/>
    <mergeCell ref="D31:T31"/>
    <mergeCell ref="D34:T34"/>
    <mergeCell ref="D37:T37"/>
    <mergeCell ref="D40:T40"/>
    <mergeCell ref="D43:T43"/>
    <mergeCell ref="D46:T46"/>
    <mergeCell ref="D49:T49"/>
    <mergeCell ref="D52:T52"/>
    <mergeCell ref="D55:T55"/>
    <mergeCell ref="D58:T58"/>
    <mergeCell ref="D61:T61"/>
    <mergeCell ref="D79:T79"/>
    <mergeCell ref="D64:T64"/>
    <mergeCell ref="D67:T67"/>
    <mergeCell ref="D70:T70"/>
    <mergeCell ref="D73:T73"/>
    <mergeCell ref="D76:T76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5"/>
  <sheetViews>
    <sheetView topLeftCell="C1" zoomScaleNormal="100" workbookViewId="0">
      <pane ySplit="3" topLeftCell="A13" activePane="bottomLeft" state="frozen"/>
      <selection pane="bottomLeft" activeCell="I31" sqref="I31"/>
    </sheetView>
  </sheetViews>
  <sheetFormatPr defaultRowHeight="21.6" customHeight="1" x14ac:dyDescent="0.15"/>
  <cols>
    <col min="1" max="1" width="5.21875" style="22" hidden="1" customWidth="1"/>
    <col min="2" max="2" width="8.77734375" style="13" hidden="1" customWidth="1"/>
    <col min="3" max="3" width="16.77734375" style="13" customWidth="1"/>
    <col min="4" max="4" width="24.33203125" style="13" customWidth="1"/>
    <col min="5" max="5" width="25.33203125" style="13" customWidth="1"/>
    <col min="6" max="6" width="4.77734375" style="18" customWidth="1"/>
    <col min="7" max="7" width="11.21875" style="2" customWidth="1"/>
    <col min="8" max="8" width="13.88671875" style="25" customWidth="1"/>
    <col min="9" max="9" width="11.6640625" style="25" customWidth="1"/>
    <col min="10" max="10" width="10" style="25" customWidth="1"/>
    <col min="11" max="11" width="7" style="25" customWidth="1"/>
    <col min="12" max="12" width="10.77734375" style="25" customWidth="1"/>
    <col min="13" max="13" width="10.77734375" style="2" customWidth="1"/>
    <col min="14" max="16384" width="8.88671875" style="2"/>
  </cols>
  <sheetData>
    <row r="1" spans="1:13" ht="21.6" customHeight="1" x14ac:dyDescent="0.15">
      <c r="A1" s="22" t="s">
        <v>246</v>
      </c>
      <c r="B1" s="13" t="s">
        <v>249</v>
      </c>
      <c r="C1" s="190" t="s">
        <v>248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s="9" customFormat="1" ht="21.6" customHeight="1" x14ac:dyDescent="0.15">
      <c r="A2" s="14" t="s">
        <v>47</v>
      </c>
      <c r="B2" s="38" t="s">
        <v>50</v>
      </c>
      <c r="C2" s="184" t="s">
        <v>18</v>
      </c>
      <c r="D2" s="184" t="s">
        <v>53</v>
      </c>
      <c r="E2" s="184" t="s">
        <v>54</v>
      </c>
      <c r="F2" s="186" t="s">
        <v>0</v>
      </c>
      <c r="G2" s="186" t="s">
        <v>1</v>
      </c>
      <c r="H2" s="180" t="s">
        <v>25</v>
      </c>
      <c r="I2" s="180" t="s">
        <v>26</v>
      </c>
      <c r="J2" s="180" t="s">
        <v>27</v>
      </c>
      <c r="K2" s="180" t="s">
        <v>28</v>
      </c>
      <c r="L2" s="180" t="s">
        <v>8</v>
      </c>
      <c r="M2" s="186" t="s">
        <v>51</v>
      </c>
    </row>
    <row r="3" spans="1:13" ht="21.6" customHeight="1" x14ac:dyDescent="0.15">
      <c r="C3" s="200"/>
      <c r="D3" s="200"/>
      <c r="E3" s="200"/>
      <c r="F3" s="201"/>
      <c r="G3" s="199"/>
      <c r="H3" s="199"/>
      <c r="I3" s="199"/>
      <c r="J3" s="199"/>
      <c r="K3" s="199"/>
      <c r="L3" s="199"/>
      <c r="M3" s="199"/>
    </row>
    <row r="4" spans="1:13" ht="21.6" customHeight="1" x14ac:dyDescent="0.15">
      <c r="B4" s="46"/>
      <c r="C4" s="12" t="s">
        <v>146</v>
      </c>
      <c r="D4" s="12" t="s">
        <v>147</v>
      </c>
      <c r="E4" s="12" t="s">
        <v>148</v>
      </c>
      <c r="F4" s="19" t="s">
        <v>149</v>
      </c>
      <c r="G4" s="15">
        <v>60.5</v>
      </c>
      <c r="H4" s="27">
        <f>TRUNC('단가조사(전기)'!G4*옵션!$D$11)</f>
        <v>0</v>
      </c>
      <c r="I4" s="27"/>
      <c r="J4" s="27"/>
      <c r="K4" s="27"/>
      <c r="L4" s="27">
        <f t="shared" ref="L4:L35" si="0">SUM(H4,I4,J4)</f>
        <v>0</v>
      </c>
      <c r="M4" s="15"/>
    </row>
    <row r="5" spans="1:13" ht="21.6" customHeight="1" x14ac:dyDescent="0.15">
      <c r="B5" s="46"/>
      <c r="C5" s="12" t="s">
        <v>150</v>
      </c>
      <c r="D5" s="12" t="s">
        <v>147</v>
      </c>
      <c r="E5" s="12" t="s">
        <v>151</v>
      </c>
      <c r="F5" s="19" t="s">
        <v>149</v>
      </c>
      <c r="G5" s="15">
        <v>60.5</v>
      </c>
      <c r="H5" s="27">
        <f>TRUNC('단가조사(전기)'!G5*옵션!$D$11)</f>
        <v>0</v>
      </c>
      <c r="I5" s="27"/>
      <c r="J5" s="27"/>
      <c r="K5" s="27"/>
      <c r="L5" s="27">
        <f t="shared" si="0"/>
        <v>0</v>
      </c>
      <c r="M5" s="15"/>
    </row>
    <row r="6" spans="1:13" ht="21.6" customHeight="1" x14ac:dyDescent="0.15">
      <c r="B6" s="46"/>
      <c r="C6" s="12" t="s">
        <v>152</v>
      </c>
      <c r="D6" s="12" t="s">
        <v>147</v>
      </c>
      <c r="E6" s="12" t="s">
        <v>153</v>
      </c>
      <c r="F6" s="19" t="s">
        <v>149</v>
      </c>
      <c r="G6" s="15">
        <v>12.1</v>
      </c>
      <c r="H6" s="27">
        <f>TRUNC('단가조사(전기)'!G6*옵션!$D$11)</f>
        <v>0</v>
      </c>
      <c r="I6" s="27"/>
      <c r="J6" s="27"/>
      <c r="K6" s="27"/>
      <c r="L6" s="27">
        <f t="shared" si="0"/>
        <v>0</v>
      </c>
      <c r="M6" s="15"/>
    </row>
    <row r="7" spans="1:13" ht="21.6" customHeight="1" x14ac:dyDescent="0.15">
      <c r="B7" s="46"/>
      <c r="C7" s="12" t="s">
        <v>154</v>
      </c>
      <c r="D7" s="12" t="s">
        <v>155</v>
      </c>
      <c r="E7" s="12" t="s">
        <v>156</v>
      </c>
      <c r="F7" s="19" t="s">
        <v>149</v>
      </c>
      <c r="G7" s="15">
        <v>520.29999999999995</v>
      </c>
      <c r="H7" s="27">
        <f>TRUNC('단가조사(전기)'!G7*옵션!$D$11)</f>
        <v>0</v>
      </c>
      <c r="I7" s="27"/>
      <c r="J7" s="27"/>
      <c r="K7" s="27"/>
      <c r="L7" s="27">
        <f t="shared" si="0"/>
        <v>0</v>
      </c>
      <c r="M7" s="15"/>
    </row>
    <row r="8" spans="1:13" ht="21.6" customHeight="1" x14ac:dyDescent="0.15">
      <c r="B8" s="46"/>
      <c r="C8" s="12" t="s">
        <v>157</v>
      </c>
      <c r="D8" s="12" t="s">
        <v>155</v>
      </c>
      <c r="E8" s="12" t="s">
        <v>158</v>
      </c>
      <c r="F8" s="19" t="s">
        <v>159</v>
      </c>
      <c r="G8" s="15">
        <v>22</v>
      </c>
      <c r="H8" s="27">
        <f>TRUNC('단가조사(전기)'!G8*옵션!$D$11)</f>
        <v>0</v>
      </c>
      <c r="I8" s="27"/>
      <c r="J8" s="27"/>
      <c r="K8" s="27"/>
      <c r="L8" s="27">
        <f t="shared" si="0"/>
        <v>0</v>
      </c>
      <c r="M8" s="15"/>
    </row>
    <row r="9" spans="1:13" ht="21.6" customHeight="1" x14ac:dyDescent="0.15">
      <c r="B9" s="46"/>
      <c r="C9" s="12" t="s">
        <v>160</v>
      </c>
      <c r="D9" s="12" t="s">
        <v>161</v>
      </c>
      <c r="E9" s="12" t="s">
        <v>162</v>
      </c>
      <c r="F9" s="19" t="s">
        <v>159</v>
      </c>
      <c r="G9" s="15">
        <v>36</v>
      </c>
      <c r="H9" s="27">
        <f>TRUNC('단가조사(전기)'!G9*옵션!$D$11)</f>
        <v>0</v>
      </c>
      <c r="I9" s="27"/>
      <c r="J9" s="27"/>
      <c r="K9" s="27"/>
      <c r="L9" s="27">
        <f t="shared" si="0"/>
        <v>0</v>
      </c>
      <c r="M9" s="15"/>
    </row>
    <row r="10" spans="1:13" ht="21.6" customHeight="1" x14ac:dyDescent="0.15">
      <c r="B10" s="46"/>
      <c r="C10" s="12" t="s">
        <v>163</v>
      </c>
      <c r="D10" s="12" t="s">
        <v>164</v>
      </c>
      <c r="E10" s="12" t="s">
        <v>165</v>
      </c>
      <c r="F10" s="19" t="s">
        <v>159</v>
      </c>
      <c r="G10" s="15">
        <v>19</v>
      </c>
      <c r="H10" s="27">
        <f>TRUNC('단가조사(전기)'!G10*옵션!$D$11)</f>
        <v>0</v>
      </c>
      <c r="I10" s="27"/>
      <c r="J10" s="27"/>
      <c r="K10" s="27"/>
      <c r="L10" s="27">
        <f t="shared" si="0"/>
        <v>0</v>
      </c>
      <c r="M10" s="15"/>
    </row>
    <row r="11" spans="1:13" ht="21.6" customHeight="1" x14ac:dyDescent="0.15">
      <c r="B11" s="46"/>
      <c r="C11" s="12" t="s">
        <v>166</v>
      </c>
      <c r="D11" s="12" t="s">
        <v>167</v>
      </c>
      <c r="E11" s="12" t="s">
        <v>168</v>
      </c>
      <c r="F11" s="19" t="s">
        <v>169</v>
      </c>
      <c r="G11" s="15">
        <v>14</v>
      </c>
      <c r="H11" s="27">
        <f>TRUNC('단가조사(전기)'!G11*옵션!$D$11)</f>
        <v>0</v>
      </c>
      <c r="I11" s="27"/>
      <c r="J11" s="27"/>
      <c r="K11" s="27"/>
      <c r="L11" s="27">
        <f t="shared" si="0"/>
        <v>0</v>
      </c>
      <c r="M11" s="15"/>
    </row>
    <row r="12" spans="1:13" ht="21.6" customHeight="1" x14ac:dyDescent="0.15">
      <c r="B12" s="46"/>
      <c r="C12" s="12" t="s">
        <v>170</v>
      </c>
      <c r="D12" s="12" t="s">
        <v>171</v>
      </c>
      <c r="E12" s="12" t="s">
        <v>172</v>
      </c>
      <c r="F12" s="19" t="s">
        <v>159</v>
      </c>
      <c r="G12" s="15">
        <v>1</v>
      </c>
      <c r="H12" s="27">
        <f>TRUNC('단가조사(전기)'!G12*옵션!$D$11)</f>
        <v>0</v>
      </c>
      <c r="I12" s="27"/>
      <c r="J12" s="27"/>
      <c r="K12" s="27"/>
      <c r="L12" s="27">
        <f t="shared" si="0"/>
        <v>0</v>
      </c>
      <c r="M12" s="15"/>
    </row>
    <row r="13" spans="1:13" ht="21.6" customHeight="1" x14ac:dyDescent="0.15">
      <c r="B13" s="46"/>
      <c r="C13" s="12" t="s">
        <v>173</v>
      </c>
      <c r="D13" s="12" t="s">
        <v>174</v>
      </c>
      <c r="E13" s="12" t="s">
        <v>175</v>
      </c>
      <c r="F13" s="19" t="s">
        <v>159</v>
      </c>
      <c r="G13" s="15">
        <v>31</v>
      </c>
      <c r="H13" s="27">
        <f>TRUNC('단가조사(전기)'!G13*옵션!$D$11)</f>
        <v>0</v>
      </c>
      <c r="I13" s="27"/>
      <c r="J13" s="27"/>
      <c r="K13" s="27"/>
      <c r="L13" s="27">
        <f t="shared" si="0"/>
        <v>0</v>
      </c>
      <c r="M13" s="15"/>
    </row>
    <row r="14" spans="1:13" ht="21.6" customHeight="1" x14ac:dyDescent="0.15">
      <c r="B14" s="46"/>
      <c r="C14" s="12" t="s">
        <v>176</v>
      </c>
      <c r="D14" s="12" t="s">
        <v>174</v>
      </c>
      <c r="E14" s="12" t="s">
        <v>177</v>
      </c>
      <c r="F14" s="19" t="s">
        <v>159</v>
      </c>
      <c r="G14" s="15">
        <v>33</v>
      </c>
      <c r="H14" s="27">
        <f>TRUNC('단가조사(전기)'!G14*옵션!$D$11)</f>
        <v>0</v>
      </c>
      <c r="I14" s="27"/>
      <c r="J14" s="27"/>
      <c r="K14" s="27"/>
      <c r="L14" s="27">
        <f t="shared" si="0"/>
        <v>0</v>
      </c>
      <c r="M14" s="15"/>
    </row>
    <row r="15" spans="1:13" ht="21.6" customHeight="1" x14ac:dyDescent="0.15">
      <c r="B15" s="46"/>
      <c r="C15" s="12" t="s">
        <v>178</v>
      </c>
      <c r="D15" s="12" t="s">
        <v>174</v>
      </c>
      <c r="E15" s="12" t="s">
        <v>179</v>
      </c>
      <c r="F15" s="19" t="s">
        <v>159</v>
      </c>
      <c r="G15" s="15">
        <v>6</v>
      </c>
      <c r="H15" s="27">
        <f>TRUNC('단가조사(전기)'!G15*옵션!$D$11)</f>
        <v>0</v>
      </c>
      <c r="I15" s="27"/>
      <c r="J15" s="27"/>
      <c r="K15" s="27"/>
      <c r="L15" s="27">
        <f t="shared" si="0"/>
        <v>0</v>
      </c>
      <c r="M15" s="15"/>
    </row>
    <row r="16" spans="1:13" ht="21.6" customHeight="1" x14ac:dyDescent="0.15">
      <c r="B16" s="46"/>
      <c r="C16" s="12" t="s">
        <v>180</v>
      </c>
      <c r="D16" s="12" t="s">
        <v>181</v>
      </c>
      <c r="E16" s="12" t="s">
        <v>182</v>
      </c>
      <c r="F16" s="19" t="s">
        <v>159</v>
      </c>
      <c r="G16" s="15">
        <v>70</v>
      </c>
      <c r="H16" s="27">
        <f>TRUNC('단가조사(전기)'!G16*옵션!$D$11)</f>
        <v>0</v>
      </c>
      <c r="I16" s="27"/>
      <c r="J16" s="27"/>
      <c r="K16" s="27"/>
      <c r="L16" s="27">
        <f t="shared" si="0"/>
        <v>0</v>
      </c>
      <c r="M16" s="15"/>
    </row>
    <row r="17" spans="2:13" ht="21.6" customHeight="1" x14ac:dyDescent="0.15">
      <c r="B17" s="46"/>
      <c r="C17" s="12" t="s">
        <v>183</v>
      </c>
      <c r="D17" s="12" t="s">
        <v>184</v>
      </c>
      <c r="E17" s="12" t="s">
        <v>185</v>
      </c>
      <c r="F17" s="19" t="s">
        <v>159</v>
      </c>
      <c r="G17" s="15">
        <v>70</v>
      </c>
      <c r="H17" s="27">
        <f>TRUNC('단가조사(전기)'!G17*옵션!$D$11)</f>
        <v>0</v>
      </c>
      <c r="I17" s="27"/>
      <c r="J17" s="27"/>
      <c r="K17" s="27"/>
      <c r="L17" s="27">
        <f t="shared" si="0"/>
        <v>0</v>
      </c>
      <c r="M17" s="15"/>
    </row>
    <row r="18" spans="2:13" ht="21.6" customHeight="1" x14ac:dyDescent="0.15">
      <c r="B18" s="46"/>
      <c r="C18" s="12" t="s">
        <v>186</v>
      </c>
      <c r="D18" s="12" t="s">
        <v>187</v>
      </c>
      <c r="E18" s="12" t="s">
        <v>188</v>
      </c>
      <c r="F18" s="19" t="s">
        <v>149</v>
      </c>
      <c r="G18" s="15">
        <v>1536.7</v>
      </c>
      <c r="H18" s="27">
        <f>TRUNC('단가조사(전기)'!G18*옵션!$D$11)</f>
        <v>0</v>
      </c>
      <c r="I18" s="27"/>
      <c r="J18" s="27"/>
      <c r="K18" s="27"/>
      <c r="L18" s="27">
        <f t="shared" si="0"/>
        <v>0</v>
      </c>
      <c r="M18" s="15"/>
    </row>
    <row r="19" spans="2:13" ht="21.6" customHeight="1" x14ac:dyDescent="0.15">
      <c r="B19" s="46"/>
      <c r="C19" s="12" t="s">
        <v>189</v>
      </c>
      <c r="D19" s="12" t="s">
        <v>187</v>
      </c>
      <c r="E19" s="12" t="s">
        <v>190</v>
      </c>
      <c r="F19" s="19" t="s">
        <v>149</v>
      </c>
      <c r="G19" s="15">
        <v>766.7</v>
      </c>
      <c r="H19" s="27">
        <f>TRUNC('단가조사(전기)'!G19*옵션!$D$11)</f>
        <v>0</v>
      </c>
      <c r="I19" s="27"/>
      <c r="J19" s="27"/>
      <c r="K19" s="27"/>
      <c r="L19" s="27">
        <f t="shared" si="0"/>
        <v>0</v>
      </c>
      <c r="M19" s="15"/>
    </row>
    <row r="20" spans="2:13" ht="21.6" customHeight="1" x14ac:dyDescent="0.15">
      <c r="B20" s="46"/>
      <c r="C20" s="12" t="s">
        <v>191</v>
      </c>
      <c r="D20" s="12" t="s">
        <v>192</v>
      </c>
      <c r="E20" s="12" t="s">
        <v>193</v>
      </c>
      <c r="F20" s="19" t="s">
        <v>149</v>
      </c>
      <c r="G20" s="15">
        <v>92.4</v>
      </c>
      <c r="H20" s="27">
        <f>TRUNC('단가조사(전기)'!G20*옵션!$D$11)</f>
        <v>0</v>
      </c>
      <c r="I20" s="27"/>
      <c r="J20" s="27"/>
      <c r="K20" s="27"/>
      <c r="L20" s="27">
        <f t="shared" si="0"/>
        <v>0</v>
      </c>
      <c r="M20" s="15"/>
    </row>
    <row r="21" spans="2:13" ht="21.6" customHeight="1" x14ac:dyDescent="0.15">
      <c r="B21" s="46"/>
      <c r="C21" s="12" t="s">
        <v>194</v>
      </c>
      <c r="D21" s="12" t="s">
        <v>192</v>
      </c>
      <c r="E21" s="12" t="s">
        <v>195</v>
      </c>
      <c r="F21" s="19" t="s">
        <v>149</v>
      </c>
      <c r="G21" s="15">
        <v>47.25</v>
      </c>
      <c r="H21" s="27">
        <f>TRUNC('단가조사(전기)'!G21*옵션!$D$11)</f>
        <v>0</v>
      </c>
      <c r="I21" s="27"/>
      <c r="J21" s="27"/>
      <c r="K21" s="27"/>
      <c r="L21" s="27">
        <f t="shared" si="0"/>
        <v>0</v>
      </c>
      <c r="M21" s="15"/>
    </row>
    <row r="22" spans="2:13" ht="21.6" customHeight="1" x14ac:dyDescent="0.15">
      <c r="B22" s="46"/>
      <c r="C22" s="12" t="s">
        <v>196</v>
      </c>
      <c r="D22" s="12" t="s">
        <v>197</v>
      </c>
      <c r="E22" s="12" t="s">
        <v>198</v>
      </c>
      <c r="F22" s="19" t="s">
        <v>159</v>
      </c>
      <c r="G22" s="15">
        <v>3</v>
      </c>
      <c r="H22" s="27">
        <f>TRUNC('단가조사(전기)'!G22*옵션!$D$11)</f>
        <v>0</v>
      </c>
      <c r="I22" s="27"/>
      <c r="J22" s="27"/>
      <c r="K22" s="27"/>
      <c r="L22" s="27">
        <f t="shared" si="0"/>
        <v>0</v>
      </c>
      <c r="M22" s="15"/>
    </row>
    <row r="23" spans="2:13" ht="21.6" customHeight="1" x14ac:dyDescent="0.15">
      <c r="B23" s="46"/>
      <c r="C23" s="12" t="s">
        <v>199</v>
      </c>
      <c r="D23" s="12" t="s">
        <v>197</v>
      </c>
      <c r="E23" s="12" t="s">
        <v>200</v>
      </c>
      <c r="F23" s="19" t="s">
        <v>159</v>
      </c>
      <c r="G23" s="15">
        <v>16</v>
      </c>
      <c r="H23" s="27">
        <f>TRUNC('단가조사(전기)'!G23*옵션!$D$11)</f>
        <v>0</v>
      </c>
      <c r="I23" s="27"/>
      <c r="J23" s="27"/>
      <c r="K23" s="27"/>
      <c r="L23" s="27">
        <f t="shared" si="0"/>
        <v>0</v>
      </c>
      <c r="M23" s="15"/>
    </row>
    <row r="24" spans="2:13" ht="21.6" customHeight="1" x14ac:dyDescent="0.15">
      <c r="B24" s="46"/>
      <c r="C24" s="12" t="s">
        <v>201</v>
      </c>
      <c r="D24" s="12" t="s">
        <v>202</v>
      </c>
      <c r="E24" s="12" t="s">
        <v>203</v>
      </c>
      <c r="F24" s="19" t="s">
        <v>159</v>
      </c>
      <c r="G24" s="15">
        <v>6</v>
      </c>
      <c r="H24" s="27">
        <f>TRUNC('단가조사(전기)'!G24*옵션!$D$11)</f>
        <v>0</v>
      </c>
      <c r="I24" s="27"/>
      <c r="J24" s="27"/>
      <c r="K24" s="27"/>
      <c r="L24" s="27">
        <f t="shared" si="0"/>
        <v>0</v>
      </c>
      <c r="M24" s="15"/>
    </row>
    <row r="25" spans="2:13" ht="21.6" customHeight="1" x14ac:dyDescent="0.15">
      <c r="B25" s="46"/>
      <c r="C25" s="12" t="s">
        <v>204</v>
      </c>
      <c r="D25" s="12" t="s">
        <v>205</v>
      </c>
      <c r="E25" s="12" t="s">
        <v>206</v>
      </c>
      <c r="F25" s="19" t="s">
        <v>159</v>
      </c>
      <c r="G25" s="15">
        <v>5</v>
      </c>
      <c r="H25" s="27">
        <f>TRUNC('단가조사(전기)'!G25*옵션!$D$11)</f>
        <v>0</v>
      </c>
      <c r="I25" s="27"/>
      <c r="J25" s="27"/>
      <c r="K25" s="27"/>
      <c r="L25" s="27">
        <f t="shared" si="0"/>
        <v>0</v>
      </c>
      <c r="M25" s="15"/>
    </row>
    <row r="26" spans="2:13" ht="21.6" customHeight="1" x14ac:dyDescent="0.15">
      <c r="B26" s="46"/>
      <c r="C26" s="12" t="s">
        <v>207</v>
      </c>
      <c r="D26" s="12" t="s">
        <v>208</v>
      </c>
      <c r="E26" s="12"/>
      <c r="F26" s="19" t="s">
        <v>159</v>
      </c>
      <c r="G26" s="15">
        <v>4</v>
      </c>
      <c r="H26" s="27">
        <f>TRUNC('단가조사(전기)'!G26*옵션!$D$11)</f>
        <v>0</v>
      </c>
      <c r="I26" s="27"/>
      <c r="J26" s="27"/>
      <c r="K26" s="27"/>
      <c r="L26" s="27">
        <f t="shared" si="0"/>
        <v>0</v>
      </c>
      <c r="M26" s="15"/>
    </row>
    <row r="27" spans="2:13" ht="21.6" customHeight="1" x14ac:dyDescent="0.15">
      <c r="B27" s="46"/>
      <c r="C27" s="12" t="s">
        <v>209</v>
      </c>
      <c r="D27" s="12" t="s">
        <v>210</v>
      </c>
      <c r="E27" s="12" t="s">
        <v>211</v>
      </c>
      <c r="F27" s="19" t="s">
        <v>212</v>
      </c>
      <c r="G27" s="15">
        <v>2</v>
      </c>
      <c r="H27" s="27">
        <f>TRUNC('단가조사(전기)'!G27*옵션!$D$11)</f>
        <v>0</v>
      </c>
      <c r="I27" s="27"/>
      <c r="J27" s="27"/>
      <c r="K27" s="27"/>
      <c r="L27" s="27">
        <f t="shared" si="0"/>
        <v>0</v>
      </c>
      <c r="M27" s="15"/>
    </row>
    <row r="28" spans="2:13" ht="21.6" customHeight="1" x14ac:dyDescent="0.15">
      <c r="B28" s="46"/>
      <c r="C28" s="12" t="s">
        <v>213</v>
      </c>
      <c r="D28" s="12" t="s">
        <v>214</v>
      </c>
      <c r="E28" s="12" t="s">
        <v>215</v>
      </c>
      <c r="F28" s="19" t="s">
        <v>216</v>
      </c>
      <c r="G28" s="15">
        <v>3</v>
      </c>
      <c r="H28" s="27">
        <f>TRUNC('단가조사(전기)'!G28*옵션!$D$11)</f>
        <v>0</v>
      </c>
      <c r="I28" s="27"/>
      <c r="J28" s="27"/>
      <c r="K28" s="27"/>
      <c r="L28" s="27">
        <f t="shared" si="0"/>
        <v>0</v>
      </c>
      <c r="M28" s="15"/>
    </row>
    <row r="29" spans="2:13" ht="21.6" customHeight="1" x14ac:dyDescent="0.15">
      <c r="B29" s="46"/>
      <c r="C29" s="12" t="s">
        <v>217</v>
      </c>
      <c r="D29" s="12" t="s">
        <v>218</v>
      </c>
      <c r="E29" s="12" t="s">
        <v>219</v>
      </c>
      <c r="F29" s="19" t="s">
        <v>169</v>
      </c>
      <c r="G29" s="15">
        <v>140</v>
      </c>
      <c r="H29" s="27">
        <f>TRUNC('단가조사(전기)'!G29*옵션!$D$11)</f>
        <v>0</v>
      </c>
      <c r="I29" s="27"/>
      <c r="J29" s="27"/>
      <c r="K29" s="27"/>
      <c r="L29" s="27">
        <f t="shared" si="0"/>
        <v>0</v>
      </c>
      <c r="M29" s="15"/>
    </row>
    <row r="30" spans="2:13" ht="21.6" customHeight="1" x14ac:dyDescent="0.15">
      <c r="B30" s="46"/>
      <c r="C30" s="12" t="s">
        <v>220</v>
      </c>
      <c r="D30" s="12" t="s">
        <v>221</v>
      </c>
      <c r="E30" s="12" t="s">
        <v>222</v>
      </c>
      <c r="F30" s="19" t="s">
        <v>159</v>
      </c>
      <c r="G30" s="15">
        <v>140</v>
      </c>
      <c r="H30" s="27">
        <f>TRUNC('단가조사(전기)'!G30*옵션!$D$11)</f>
        <v>0</v>
      </c>
      <c r="I30" s="27"/>
      <c r="J30" s="27"/>
      <c r="K30" s="27"/>
      <c r="L30" s="27">
        <f t="shared" si="0"/>
        <v>0</v>
      </c>
      <c r="M30" s="15"/>
    </row>
    <row r="31" spans="2:13" ht="21.6" customHeight="1" x14ac:dyDescent="0.15">
      <c r="B31" s="46"/>
      <c r="C31" s="12" t="s">
        <v>223</v>
      </c>
      <c r="D31" s="12" t="s">
        <v>224</v>
      </c>
      <c r="E31" s="12"/>
      <c r="F31" s="19" t="s">
        <v>225</v>
      </c>
      <c r="G31" s="15">
        <v>1</v>
      </c>
      <c r="H31" s="27"/>
      <c r="I31" s="27">
        <v>1100000</v>
      </c>
      <c r="J31" s="27"/>
      <c r="K31" s="27"/>
      <c r="L31" s="27">
        <f>SUM(H31,I31,J31)</f>
        <v>1100000</v>
      </c>
      <c r="M31" s="15"/>
    </row>
    <row r="32" spans="2:13" ht="21.6" customHeight="1" x14ac:dyDescent="0.15">
      <c r="B32" s="46"/>
      <c r="C32" s="12" t="s">
        <v>223</v>
      </c>
      <c r="D32" s="12" t="s">
        <v>226</v>
      </c>
      <c r="E32" s="12" t="s">
        <v>227</v>
      </c>
      <c r="F32" s="19" t="s">
        <v>169</v>
      </c>
      <c r="G32" s="15">
        <v>2</v>
      </c>
      <c r="H32" s="27">
        <f>TRUNC('단가조사(전기)'!G32*옵션!$D$11)</f>
        <v>0</v>
      </c>
      <c r="I32" s="27"/>
      <c r="J32" s="27"/>
      <c r="K32" s="27"/>
      <c r="L32" s="27">
        <f t="shared" si="0"/>
        <v>0</v>
      </c>
      <c r="M32" s="15"/>
    </row>
    <row r="33" spans="2:13" ht="21.6" customHeight="1" x14ac:dyDescent="0.15">
      <c r="B33" s="46"/>
      <c r="C33" s="12" t="s">
        <v>223</v>
      </c>
      <c r="D33" s="12" t="s">
        <v>228</v>
      </c>
      <c r="E33" s="12"/>
      <c r="F33" s="19" t="s">
        <v>169</v>
      </c>
      <c r="G33" s="15">
        <v>5</v>
      </c>
      <c r="H33" s="27">
        <f>TRUNC('단가조사(전기)'!G33*옵션!$D$11)</f>
        <v>0</v>
      </c>
      <c r="I33" s="27"/>
      <c r="J33" s="27"/>
      <c r="K33" s="27"/>
      <c r="L33" s="27">
        <f t="shared" si="0"/>
        <v>0</v>
      </c>
      <c r="M33" s="15"/>
    </row>
    <row r="34" spans="2:13" ht="21.6" customHeight="1" x14ac:dyDescent="0.15">
      <c r="B34" s="46"/>
      <c r="C34" s="12" t="s">
        <v>223</v>
      </c>
      <c r="D34" s="12" t="s">
        <v>229</v>
      </c>
      <c r="E34" s="12"/>
      <c r="F34" s="19" t="s">
        <v>169</v>
      </c>
      <c r="G34" s="15">
        <v>1</v>
      </c>
      <c r="H34" s="27">
        <f>TRUNC('단가조사(전기)'!G34*옵션!$D$11)</f>
        <v>0</v>
      </c>
      <c r="I34" s="27"/>
      <c r="J34" s="27"/>
      <c r="K34" s="27"/>
      <c r="L34" s="27">
        <f t="shared" si="0"/>
        <v>0</v>
      </c>
      <c r="M34" s="15"/>
    </row>
    <row r="35" spans="2:13" ht="21.6" customHeight="1" x14ac:dyDescent="0.15">
      <c r="B35" s="46"/>
      <c r="C35" s="12" t="s">
        <v>223</v>
      </c>
      <c r="D35" s="12" t="s">
        <v>230</v>
      </c>
      <c r="E35" s="12"/>
      <c r="F35" s="19" t="s">
        <v>169</v>
      </c>
      <c r="G35" s="15">
        <v>4</v>
      </c>
      <c r="H35" s="27">
        <f>TRUNC('단가조사(전기)'!G35*옵션!$D$11)</f>
        <v>0</v>
      </c>
      <c r="I35" s="27"/>
      <c r="J35" s="27"/>
      <c r="K35" s="27"/>
      <c r="L35" s="27">
        <f t="shared" si="0"/>
        <v>0</v>
      </c>
      <c r="M35" s="15"/>
    </row>
    <row r="36" spans="2:13" ht="21.6" customHeight="1" x14ac:dyDescent="0.15">
      <c r="B36" s="46"/>
      <c r="C36" s="12" t="s">
        <v>223</v>
      </c>
      <c r="D36" s="12" t="s">
        <v>231</v>
      </c>
      <c r="E36" s="12"/>
      <c r="F36" s="19" t="s">
        <v>169</v>
      </c>
      <c r="G36" s="15">
        <v>18</v>
      </c>
      <c r="H36" s="27">
        <f>TRUNC('단가조사(전기)'!G36*옵션!$D$11)</f>
        <v>0</v>
      </c>
      <c r="I36" s="27"/>
      <c r="J36" s="27"/>
      <c r="K36" s="27"/>
      <c r="L36" s="27">
        <f t="shared" ref="L36:L55" si="1">SUM(H36,I36,J36)</f>
        <v>0</v>
      </c>
      <c r="M36" s="15"/>
    </row>
    <row r="37" spans="2:13" ht="21.6" customHeight="1" x14ac:dyDescent="0.15">
      <c r="B37" s="46"/>
      <c r="C37" s="12" t="s">
        <v>223</v>
      </c>
      <c r="D37" s="12" t="s">
        <v>232</v>
      </c>
      <c r="E37" s="12" t="s">
        <v>233</v>
      </c>
      <c r="F37" s="19" t="s">
        <v>169</v>
      </c>
      <c r="G37" s="15">
        <v>8</v>
      </c>
      <c r="H37" s="27">
        <f>TRUNC('단가조사(전기)'!G37*옵션!$D$11)</f>
        <v>0</v>
      </c>
      <c r="I37" s="27"/>
      <c r="J37" s="27"/>
      <c r="K37" s="27"/>
      <c r="L37" s="27">
        <f t="shared" si="1"/>
        <v>0</v>
      </c>
      <c r="M37" s="15"/>
    </row>
    <row r="38" spans="2:13" ht="21.6" customHeight="1" x14ac:dyDescent="0.15">
      <c r="B38" s="46"/>
      <c r="C38" s="12" t="s">
        <v>234</v>
      </c>
      <c r="D38" s="12" t="s">
        <v>235</v>
      </c>
      <c r="E38" s="12" t="s">
        <v>236</v>
      </c>
      <c r="F38" s="19" t="s">
        <v>237</v>
      </c>
      <c r="G38" s="15">
        <v>71.007000000000005</v>
      </c>
      <c r="H38" s="27"/>
      <c r="I38" s="27">
        <f>TRUNC('단가조사(전기)'!G38)</f>
        <v>0</v>
      </c>
      <c r="J38" s="27"/>
      <c r="K38" s="27"/>
      <c r="L38" s="27">
        <f t="shared" si="1"/>
        <v>0</v>
      </c>
      <c r="M38" s="15"/>
    </row>
    <row r="39" spans="2:13" ht="21.6" customHeight="1" x14ac:dyDescent="0.15">
      <c r="B39" s="46"/>
      <c r="C39" s="12" t="s">
        <v>238</v>
      </c>
      <c r="D39" s="12" t="s">
        <v>235</v>
      </c>
      <c r="E39" s="12" t="s">
        <v>239</v>
      </c>
      <c r="F39" s="19" t="s">
        <v>237</v>
      </c>
      <c r="G39" s="15">
        <v>7.0140000000000002</v>
      </c>
      <c r="H39" s="27"/>
      <c r="I39" s="27">
        <f>TRUNC('단가조사(전기)'!G39)</f>
        <v>0</v>
      </c>
      <c r="J39" s="27"/>
      <c r="K39" s="27"/>
      <c r="L39" s="27">
        <f t="shared" si="1"/>
        <v>0</v>
      </c>
      <c r="M39" s="15"/>
    </row>
    <row r="40" spans="2:13" ht="21.6" customHeight="1" x14ac:dyDescent="0.15">
      <c r="B40" s="46"/>
      <c r="C40" s="12" t="s">
        <v>240</v>
      </c>
      <c r="D40" s="12" t="s">
        <v>235</v>
      </c>
      <c r="E40" s="12" t="s">
        <v>241</v>
      </c>
      <c r="F40" s="19" t="s">
        <v>237</v>
      </c>
      <c r="G40" s="15">
        <v>3.15</v>
      </c>
      <c r="H40" s="27"/>
      <c r="I40" s="27">
        <f>TRUNC('단가조사(전기)'!G40)</f>
        <v>0</v>
      </c>
      <c r="J40" s="27"/>
      <c r="K40" s="27"/>
      <c r="L40" s="27">
        <f t="shared" si="1"/>
        <v>0</v>
      </c>
      <c r="M40" s="15"/>
    </row>
    <row r="41" spans="2:13" ht="21.6" customHeight="1" x14ac:dyDescent="0.15">
      <c r="B41" s="46"/>
      <c r="C41" s="12"/>
      <c r="D41" s="12"/>
      <c r="E41" s="12"/>
      <c r="F41" s="19"/>
      <c r="G41" s="15"/>
      <c r="H41" s="27"/>
      <c r="I41" s="27"/>
      <c r="J41" s="27"/>
      <c r="K41" s="27"/>
      <c r="L41" s="27">
        <f t="shared" si="1"/>
        <v>0</v>
      </c>
      <c r="M41" s="15"/>
    </row>
    <row r="42" spans="2:13" ht="21.6" customHeight="1" x14ac:dyDescent="0.15">
      <c r="B42" s="46"/>
      <c r="C42" s="12"/>
      <c r="D42" s="12"/>
      <c r="E42" s="12"/>
      <c r="F42" s="19"/>
      <c r="G42" s="15"/>
      <c r="H42" s="27"/>
      <c r="I42" s="27"/>
      <c r="J42" s="27"/>
      <c r="K42" s="27"/>
      <c r="L42" s="27">
        <f t="shared" si="1"/>
        <v>0</v>
      </c>
      <c r="M42" s="15"/>
    </row>
    <row r="43" spans="2:13" ht="21.6" customHeight="1" x14ac:dyDescent="0.15">
      <c r="B43" s="46"/>
      <c r="C43" s="12"/>
      <c r="D43" s="12"/>
      <c r="E43" s="12"/>
      <c r="F43" s="19"/>
      <c r="G43" s="15"/>
      <c r="H43" s="27"/>
      <c r="I43" s="27"/>
      <c r="J43" s="27"/>
      <c r="K43" s="27"/>
      <c r="L43" s="27">
        <f t="shared" si="1"/>
        <v>0</v>
      </c>
      <c r="M43" s="15"/>
    </row>
    <row r="44" spans="2:13" ht="21.6" customHeight="1" x14ac:dyDescent="0.15">
      <c r="B44" s="46"/>
      <c r="C44" s="12"/>
      <c r="D44" s="12"/>
      <c r="E44" s="12"/>
      <c r="F44" s="19"/>
      <c r="G44" s="15"/>
      <c r="H44" s="27"/>
      <c r="I44" s="27"/>
      <c r="J44" s="27"/>
      <c r="K44" s="27"/>
      <c r="L44" s="27">
        <f t="shared" si="1"/>
        <v>0</v>
      </c>
      <c r="M44" s="15"/>
    </row>
    <row r="45" spans="2:13" ht="21.6" customHeight="1" x14ac:dyDescent="0.15">
      <c r="B45" s="46"/>
      <c r="C45" s="12"/>
      <c r="D45" s="12"/>
      <c r="E45" s="12"/>
      <c r="F45" s="19"/>
      <c r="G45" s="15"/>
      <c r="H45" s="27"/>
      <c r="I45" s="27"/>
      <c r="J45" s="27"/>
      <c r="K45" s="27"/>
      <c r="L45" s="27">
        <f t="shared" si="1"/>
        <v>0</v>
      </c>
      <c r="M45" s="15"/>
    </row>
    <row r="46" spans="2:13" ht="21.6" customHeight="1" x14ac:dyDescent="0.15">
      <c r="B46" s="46"/>
      <c r="C46" s="12"/>
      <c r="D46" s="12"/>
      <c r="E46" s="12"/>
      <c r="F46" s="19"/>
      <c r="G46" s="15"/>
      <c r="H46" s="27"/>
      <c r="I46" s="27"/>
      <c r="J46" s="27"/>
      <c r="K46" s="27"/>
      <c r="L46" s="27">
        <f t="shared" si="1"/>
        <v>0</v>
      </c>
      <c r="M46" s="15"/>
    </row>
    <row r="47" spans="2:13" ht="21.6" customHeight="1" x14ac:dyDescent="0.15">
      <c r="B47" s="46"/>
      <c r="C47" s="12"/>
      <c r="D47" s="12"/>
      <c r="E47" s="12"/>
      <c r="F47" s="19"/>
      <c r="G47" s="15"/>
      <c r="H47" s="27"/>
      <c r="I47" s="27"/>
      <c r="J47" s="27"/>
      <c r="K47" s="27"/>
      <c r="L47" s="27">
        <f t="shared" si="1"/>
        <v>0</v>
      </c>
      <c r="M47" s="15"/>
    </row>
    <row r="48" spans="2:13" ht="21.6" customHeight="1" x14ac:dyDescent="0.15">
      <c r="B48" s="46"/>
      <c r="C48" s="12"/>
      <c r="D48" s="12"/>
      <c r="E48" s="12"/>
      <c r="F48" s="19"/>
      <c r="G48" s="15"/>
      <c r="H48" s="27"/>
      <c r="I48" s="27"/>
      <c r="J48" s="27"/>
      <c r="K48" s="27"/>
      <c r="L48" s="27">
        <f t="shared" si="1"/>
        <v>0</v>
      </c>
      <c r="M48" s="15"/>
    </row>
    <row r="49" spans="2:13" ht="21.6" customHeight="1" x14ac:dyDescent="0.15">
      <c r="B49" s="46"/>
      <c r="C49" s="12"/>
      <c r="D49" s="12"/>
      <c r="E49" s="12"/>
      <c r="F49" s="19"/>
      <c r="G49" s="15"/>
      <c r="H49" s="27"/>
      <c r="I49" s="27"/>
      <c r="J49" s="27"/>
      <c r="K49" s="27"/>
      <c r="L49" s="27">
        <f t="shared" si="1"/>
        <v>0</v>
      </c>
      <c r="M49" s="15"/>
    </row>
    <row r="50" spans="2:13" ht="21.6" customHeight="1" x14ac:dyDescent="0.15">
      <c r="B50" s="46"/>
      <c r="C50" s="12"/>
      <c r="D50" s="12"/>
      <c r="E50" s="12"/>
      <c r="F50" s="19"/>
      <c r="G50" s="15"/>
      <c r="H50" s="27"/>
      <c r="I50" s="27"/>
      <c r="J50" s="27"/>
      <c r="K50" s="27"/>
      <c r="L50" s="27">
        <f t="shared" si="1"/>
        <v>0</v>
      </c>
      <c r="M50" s="15"/>
    </row>
    <row r="51" spans="2:13" ht="21.6" customHeight="1" x14ac:dyDescent="0.15">
      <c r="B51" s="46"/>
      <c r="C51" s="12"/>
      <c r="D51" s="12"/>
      <c r="E51" s="12"/>
      <c r="F51" s="19"/>
      <c r="G51" s="15"/>
      <c r="H51" s="27"/>
      <c r="I51" s="27"/>
      <c r="J51" s="27"/>
      <c r="K51" s="27"/>
      <c r="L51" s="27">
        <f t="shared" si="1"/>
        <v>0</v>
      </c>
      <c r="M51" s="15"/>
    </row>
    <row r="52" spans="2:13" ht="21.6" customHeight="1" x14ac:dyDescent="0.15">
      <c r="B52" s="46"/>
      <c r="C52" s="12"/>
      <c r="D52" s="12"/>
      <c r="E52" s="12"/>
      <c r="F52" s="19"/>
      <c r="G52" s="15"/>
      <c r="H52" s="27"/>
      <c r="I52" s="27"/>
      <c r="J52" s="27"/>
      <c r="K52" s="27"/>
      <c r="L52" s="27">
        <f t="shared" si="1"/>
        <v>0</v>
      </c>
      <c r="M52" s="15"/>
    </row>
    <row r="53" spans="2:13" ht="21.6" customHeight="1" x14ac:dyDescent="0.15">
      <c r="B53" s="46"/>
      <c r="C53" s="12"/>
      <c r="D53" s="12"/>
      <c r="E53" s="12"/>
      <c r="F53" s="19"/>
      <c r="G53" s="15"/>
      <c r="H53" s="27"/>
      <c r="I53" s="27"/>
      <c r="J53" s="27"/>
      <c r="K53" s="27"/>
      <c r="L53" s="27">
        <f t="shared" si="1"/>
        <v>0</v>
      </c>
      <c r="M53" s="15"/>
    </row>
    <row r="54" spans="2:13" ht="21.6" customHeight="1" x14ac:dyDescent="0.15">
      <c r="B54" s="46"/>
      <c r="C54" s="12"/>
      <c r="D54" s="12"/>
      <c r="E54" s="12"/>
      <c r="F54" s="19"/>
      <c r="G54" s="15"/>
      <c r="H54" s="27"/>
      <c r="I54" s="27"/>
      <c r="J54" s="27"/>
      <c r="K54" s="27"/>
      <c r="L54" s="27">
        <f t="shared" si="1"/>
        <v>0</v>
      </c>
      <c r="M54" s="15"/>
    </row>
    <row r="55" spans="2:13" ht="21.6" customHeight="1" x14ac:dyDescent="0.15">
      <c r="B55" s="46"/>
      <c r="C55" s="12"/>
      <c r="D55" s="12"/>
      <c r="E55" s="12"/>
      <c r="F55" s="19"/>
      <c r="G55" s="15"/>
      <c r="H55" s="27"/>
      <c r="I55" s="27"/>
      <c r="J55" s="27"/>
      <c r="K55" s="27"/>
      <c r="L55" s="27">
        <f t="shared" si="1"/>
        <v>0</v>
      </c>
      <c r="M55" s="15"/>
    </row>
  </sheetData>
  <mergeCells count="12">
    <mergeCell ref="H2:H3"/>
    <mergeCell ref="C1:M1"/>
    <mergeCell ref="L2:L3"/>
    <mergeCell ref="M2:M3"/>
    <mergeCell ref="K2:K3"/>
    <mergeCell ref="I2:I3"/>
    <mergeCell ref="J2:J3"/>
    <mergeCell ref="C2:C3"/>
    <mergeCell ref="D2:D3"/>
    <mergeCell ref="E2:E3"/>
    <mergeCell ref="F2:F3"/>
    <mergeCell ref="G2:G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3"/>
  <sheetViews>
    <sheetView topLeftCell="D1" zoomScaleNormal="100" workbookViewId="0">
      <pane ySplit="3" topLeftCell="A4" activePane="bottomLeft" state="frozen"/>
      <selection activeCell="D1" sqref="D1"/>
      <selection pane="bottomLeft" activeCell="D4" sqref="D4"/>
    </sheetView>
  </sheetViews>
  <sheetFormatPr defaultRowHeight="18.95" customHeight="1" x14ac:dyDescent="0.15"/>
  <cols>
    <col min="1" max="1" width="6.21875" style="13" hidden="1" customWidth="1"/>
    <col min="2" max="2" width="10.33203125" style="13" hidden="1" customWidth="1"/>
    <col min="3" max="3" width="15.44140625" style="13" hidden="1" customWidth="1"/>
    <col min="4" max="5" width="22.77734375" style="13" customWidth="1"/>
    <col min="6" max="6" width="4.5546875" style="8" customWidth="1"/>
    <col min="7" max="7" width="11.109375" style="25" customWidth="1"/>
    <col min="8" max="8" width="9.88671875" style="24" customWidth="1"/>
    <col min="9" max="9" width="11.21875" style="1" hidden="1" customWidth="1"/>
    <col min="10" max="10" width="9.88671875" style="24" customWidth="1"/>
    <col min="11" max="11" width="5.44140625" style="7" customWidth="1"/>
    <col min="12" max="12" width="9.88671875" style="24" customWidth="1"/>
    <col min="13" max="13" width="5.44140625" style="7" customWidth="1"/>
    <col min="14" max="14" width="9.88671875" style="24" customWidth="1"/>
    <col min="15" max="15" width="5.44140625" style="7" customWidth="1"/>
    <col min="16" max="16" width="9.88671875" style="24" customWidth="1"/>
    <col min="17" max="17" width="5.44140625" style="7" customWidth="1"/>
    <col min="18" max="18" width="3" style="24" hidden="1" customWidth="1"/>
    <col min="19" max="19" width="4.88671875" style="7" hidden="1" customWidth="1"/>
    <col min="20" max="20" width="10.77734375" style="13" customWidth="1"/>
    <col min="21" max="16384" width="8.88671875" style="2"/>
  </cols>
  <sheetData>
    <row r="1" spans="1:20" ht="18.95" customHeight="1" x14ac:dyDescent="0.15">
      <c r="A1" s="13" t="s">
        <v>246</v>
      </c>
      <c r="B1" s="13" t="s">
        <v>247</v>
      </c>
      <c r="D1" s="181" t="s">
        <v>145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ht="18.95" customHeight="1" x14ac:dyDescent="0.15">
      <c r="A2" s="183" t="s">
        <v>46</v>
      </c>
      <c r="B2" s="183" t="s">
        <v>23</v>
      </c>
      <c r="C2" s="183" t="s">
        <v>19</v>
      </c>
      <c r="D2" s="184" t="s">
        <v>53</v>
      </c>
      <c r="E2" s="184" t="s">
        <v>54</v>
      </c>
      <c r="F2" s="184" t="s">
        <v>20</v>
      </c>
      <c r="G2" s="180" t="s">
        <v>55</v>
      </c>
      <c r="H2" s="42" t="s">
        <v>242</v>
      </c>
      <c r="I2" s="42"/>
      <c r="J2" s="184" t="s">
        <v>136</v>
      </c>
      <c r="K2" s="184"/>
      <c r="L2" s="184" t="s">
        <v>21</v>
      </c>
      <c r="M2" s="184"/>
      <c r="N2" s="184" t="s">
        <v>243</v>
      </c>
      <c r="O2" s="184"/>
      <c r="P2" s="184" t="s">
        <v>244</v>
      </c>
      <c r="Q2" s="184"/>
      <c r="R2" s="184" t="s">
        <v>245</v>
      </c>
      <c r="S2" s="184"/>
      <c r="T2" s="202" t="s">
        <v>533</v>
      </c>
    </row>
    <row r="3" spans="1:20" ht="18.95" customHeight="1" x14ac:dyDescent="0.15">
      <c r="A3" s="183"/>
      <c r="B3" s="183"/>
      <c r="C3" s="183"/>
      <c r="D3" s="185"/>
      <c r="E3" s="185"/>
      <c r="F3" s="185"/>
      <c r="G3" s="188"/>
      <c r="H3" s="49" t="s">
        <v>22</v>
      </c>
      <c r="I3" s="50" t="s">
        <v>18</v>
      </c>
      <c r="J3" s="49" t="s">
        <v>22</v>
      </c>
      <c r="K3" s="50" t="s">
        <v>56</v>
      </c>
      <c r="L3" s="49" t="s">
        <v>22</v>
      </c>
      <c r="M3" s="50" t="s">
        <v>57</v>
      </c>
      <c r="N3" s="49" t="s">
        <v>101</v>
      </c>
      <c r="O3" s="50" t="s">
        <v>57</v>
      </c>
      <c r="P3" s="49" t="s">
        <v>101</v>
      </c>
      <c r="Q3" s="50" t="s">
        <v>57</v>
      </c>
      <c r="R3" s="49" t="s">
        <v>101</v>
      </c>
      <c r="S3" s="50" t="s">
        <v>57</v>
      </c>
      <c r="T3" s="185"/>
    </row>
    <row r="4" spans="1:20" ht="18.95" customHeight="1" x14ac:dyDescent="0.15">
      <c r="A4" s="46"/>
      <c r="B4" s="46"/>
      <c r="C4" s="46" t="s">
        <v>146</v>
      </c>
      <c r="D4" s="40" t="s">
        <v>147</v>
      </c>
      <c r="E4" s="40" t="s">
        <v>148</v>
      </c>
      <c r="F4" s="10" t="s">
        <v>149</v>
      </c>
      <c r="G4" s="27"/>
      <c r="H4" s="23"/>
      <c r="I4" s="3"/>
      <c r="J4" s="23"/>
      <c r="K4" s="11"/>
      <c r="L4" s="23"/>
      <c r="M4" s="11"/>
      <c r="N4" s="23"/>
      <c r="O4" s="11"/>
      <c r="P4" s="23"/>
      <c r="Q4" s="11"/>
      <c r="R4" s="23"/>
      <c r="S4" s="11"/>
      <c r="T4" s="12"/>
    </row>
    <row r="5" spans="1:20" ht="18.95" customHeight="1" x14ac:dyDescent="0.15">
      <c r="A5" s="46"/>
      <c r="B5" s="46"/>
      <c r="C5" s="46" t="s">
        <v>150</v>
      </c>
      <c r="D5" s="40" t="s">
        <v>147</v>
      </c>
      <c r="E5" s="40" t="s">
        <v>151</v>
      </c>
      <c r="F5" s="10" t="s">
        <v>149</v>
      </c>
      <c r="G5" s="27"/>
      <c r="H5" s="23"/>
      <c r="I5" s="3"/>
      <c r="J5" s="23"/>
      <c r="K5" s="11"/>
      <c r="L5" s="23"/>
      <c r="M5" s="11"/>
      <c r="N5" s="23"/>
      <c r="O5" s="11"/>
      <c r="P5" s="23"/>
      <c r="Q5" s="11"/>
      <c r="R5" s="23"/>
      <c r="S5" s="11"/>
      <c r="T5" s="12"/>
    </row>
    <row r="6" spans="1:20" ht="18.95" customHeight="1" x14ac:dyDescent="0.15">
      <c r="A6" s="46"/>
      <c r="B6" s="46"/>
      <c r="C6" s="46" t="s">
        <v>152</v>
      </c>
      <c r="D6" s="12" t="s">
        <v>147</v>
      </c>
      <c r="E6" s="12" t="s">
        <v>153</v>
      </c>
      <c r="F6" s="10" t="s">
        <v>149</v>
      </c>
      <c r="G6" s="27"/>
      <c r="H6" s="23"/>
      <c r="I6" s="3"/>
      <c r="J6" s="23"/>
      <c r="K6" s="11"/>
      <c r="L6" s="23"/>
      <c r="M6" s="11"/>
      <c r="N6" s="23"/>
      <c r="O6" s="11"/>
      <c r="P6" s="23"/>
      <c r="Q6" s="11"/>
      <c r="R6" s="23"/>
      <c r="S6" s="11"/>
      <c r="T6" s="12"/>
    </row>
    <row r="7" spans="1:20" ht="18.95" customHeight="1" x14ac:dyDescent="0.15">
      <c r="A7" s="46"/>
      <c r="B7" s="46"/>
      <c r="C7" s="46" t="s">
        <v>154</v>
      </c>
      <c r="D7" s="12" t="s">
        <v>155</v>
      </c>
      <c r="E7" s="12" t="s">
        <v>156</v>
      </c>
      <c r="F7" s="10" t="s">
        <v>149</v>
      </c>
      <c r="G7" s="27"/>
      <c r="H7" s="23"/>
      <c r="I7" s="3"/>
      <c r="J7" s="23"/>
      <c r="K7" s="11"/>
      <c r="L7" s="23"/>
      <c r="M7" s="11"/>
      <c r="N7" s="23"/>
      <c r="O7" s="11"/>
      <c r="P7" s="23"/>
      <c r="Q7" s="11"/>
      <c r="R7" s="23"/>
      <c r="S7" s="11"/>
      <c r="T7" s="12"/>
    </row>
    <row r="8" spans="1:20" ht="18.95" customHeight="1" x14ac:dyDescent="0.15">
      <c r="A8" s="46"/>
      <c r="B8" s="46"/>
      <c r="C8" s="46" t="s">
        <v>157</v>
      </c>
      <c r="D8" s="12" t="s">
        <v>155</v>
      </c>
      <c r="E8" s="12" t="s">
        <v>158</v>
      </c>
      <c r="F8" s="10" t="s">
        <v>159</v>
      </c>
      <c r="G8" s="27"/>
      <c r="H8" s="23"/>
      <c r="I8" s="3"/>
      <c r="J8" s="23"/>
      <c r="K8" s="11"/>
      <c r="L8" s="23"/>
      <c r="M8" s="11"/>
      <c r="N8" s="23"/>
      <c r="O8" s="11"/>
      <c r="P8" s="23"/>
      <c r="Q8" s="11"/>
      <c r="R8" s="23"/>
      <c r="S8" s="11"/>
      <c r="T8" s="12"/>
    </row>
    <row r="9" spans="1:20" ht="18.95" customHeight="1" x14ac:dyDescent="0.15">
      <c r="A9" s="46"/>
      <c r="B9" s="46"/>
      <c r="C9" s="46" t="s">
        <v>160</v>
      </c>
      <c r="D9" s="12" t="s">
        <v>161</v>
      </c>
      <c r="E9" s="12" t="s">
        <v>162</v>
      </c>
      <c r="F9" s="10" t="s">
        <v>159</v>
      </c>
      <c r="G9" s="27"/>
      <c r="H9" s="23"/>
      <c r="I9" s="3"/>
      <c r="J9" s="23"/>
      <c r="K9" s="11"/>
      <c r="L9" s="23"/>
      <c r="M9" s="11"/>
      <c r="N9" s="23"/>
      <c r="O9" s="11"/>
      <c r="P9" s="23"/>
      <c r="Q9" s="11"/>
      <c r="R9" s="23"/>
      <c r="S9" s="11"/>
      <c r="T9" s="12"/>
    </row>
    <row r="10" spans="1:20" ht="18.95" customHeight="1" x14ac:dyDescent="0.15">
      <c r="A10" s="46"/>
      <c r="B10" s="46"/>
      <c r="C10" s="46" t="s">
        <v>163</v>
      </c>
      <c r="D10" s="12" t="s">
        <v>164</v>
      </c>
      <c r="E10" s="12" t="s">
        <v>165</v>
      </c>
      <c r="F10" s="10" t="s">
        <v>159</v>
      </c>
      <c r="G10" s="27"/>
      <c r="H10" s="23"/>
      <c r="I10" s="3"/>
      <c r="J10" s="23"/>
      <c r="K10" s="11"/>
      <c r="L10" s="23"/>
      <c r="M10" s="11"/>
      <c r="N10" s="23"/>
      <c r="O10" s="11"/>
      <c r="P10" s="23"/>
      <c r="Q10" s="11"/>
      <c r="R10" s="23"/>
      <c r="S10" s="11"/>
      <c r="T10" s="12"/>
    </row>
    <row r="11" spans="1:20" ht="18.95" customHeight="1" x14ac:dyDescent="0.15">
      <c r="A11" s="46"/>
      <c r="B11" s="46"/>
      <c r="C11" s="46" t="s">
        <v>166</v>
      </c>
      <c r="D11" s="12" t="s">
        <v>167</v>
      </c>
      <c r="E11" s="12" t="s">
        <v>168</v>
      </c>
      <c r="F11" s="10" t="s">
        <v>169</v>
      </c>
      <c r="G11" s="27"/>
      <c r="H11" s="23"/>
      <c r="I11" s="3"/>
      <c r="J11" s="23"/>
      <c r="K11" s="11"/>
      <c r="L11" s="23"/>
      <c r="M11" s="11"/>
      <c r="N11" s="23"/>
      <c r="O11" s="11"/>
      <c r="P11" s="23"/>
      <c r="Q11" s="11"/>
      <c r="R11" s="23"/>
      <c r="S11" s="11"/>
      <c r="T11" s="12"/>
    </row>
    <row r="12" spans="1:20" ht="18.95" customHeight="1" x14ac:dyDescent="0.15">
      <c r="A12" s="46"/>
      <c r="B12" s="46"/>
      <c r="C12" s="46" t="s">
        <v>170</v>
      </c>
      <c r="D12" s="12" t="s">
        <v>171</v>
      </c>
      <c r="E12" s="12" t="s">
        <v>172</v>
      </c>
      <c r="F12" s="10" t="s">
        <v>159</v>
      </c>
      <c r="G12" s="27"/>
      <c r="H12" s="23"/>
      <c r="I12" s="3"/>
      <c r="J12" s="23"/>
      <c r="K12" s="11"/>
      <c r="L12" s="23"/>
      <c r="M12" s="11"/>
      <c r="N12" s="23"/>
      <c r="O12" s="11"/>
      <c r="P12" s="23"/>
      <c r="Q12" s="11"/>
      <c r="R12" s="23"/>
      <c r="S12" s="11"/>
      <c r="T12" s="12"/>
    </row>
    <row r="13" spans="1:20" ht="18.95" customHeight="1" x14ac:dyDescent="0.15">
      <c r="A13" s="46"/>
      <c r="B13" s="46"/>
      <c r="C13" s="46" t="s">
        <v>173</v>
      </c>
      <c r="D13" s="12" t="s">
        <v>174</v>
      </c>
      <c r="E13" s="12" t="s">
        <v>175</v>
      </c>
      <c r="F13" s="10" t="s">
        <v>159</v>
      </c>
      <c r="G13" s="27"/>
      <c r="H13" s="23"/>
      <c r="I13" s="3"/>
      <c r="J13" s="23"/>
      <c r="K13" s="11"/>
      <c r="L13" s="23"/>
      <c r="M13" s="11"/>
      <c r="N13" s="23"/>
      <c r="O13" s="11"/>
      <c r="P13" s="23"/>
      <c r="Q13" s="11"/>
      <c r="R13" s="23"/>
      <c r="S13" s="11"/>
      <c r="T13" s="12"/>
    </row>
    <row r="14" spans="1:20" ht="18.95" customHeight="1" x14ac:dyDescent="0.15">
      <c r="A14" s="46"/>
      <c r="B14" s="46"/>
      <c r="C14" s="46" t="s">
        <v>176</v>
      </c>
      <c r="D14" s="12" t="s">
        <v>174</v>
      </c>
      <c r="E14" s="12" t="s">
        <v>177</v>
      </c>
      <c r="F14" s="10" t="s">
        <v>159</v>
      </c>
      <c r="G14" s="27"/>
      <c r="H14" s="23"/>
      <c r="I14" s="3"/>
      <c r="J14" s="23"/>
      <c r="K14" s="11"/>
      <c r="L14" s="23"/>
      <c r="M14" s="11"/>
      <c r="N14" s="23"/>
      <c r="O14" s="11"/>
      <c r="P14" s="23"/>
      <c r="Q14" s="11"/>
      <c r="R14" s="23"/>
      <c r="S14" s="11"/>
      <c r="T14" s="12"/>
    </row>
    <row r="15" spans="1:20" ht="18.95" customHeight="1" x14ac:dyDescent="0.15">
      <c r="A15" s="46"/>
      <c r="B15" s="46"/>
      <c r="C15" s="46" t="s">
        <v>178</v>
      </c>
      <c r="D15" s="12" t="s">
        <v>174</v>
      </c>
      <c r="E15" s="12" t="s">
        <v>179</v>
      </c>
      <c r="F15" s="10" t="s">
        <v>159</v>
      </c>
      <c r="G15" s="27"/>
      <c r="H15" s="23"/>
      <c r="I15" s="3"/>
      <c r="J15" s="23"/>
      <c r="K15" s="11"/>
      <c r="L15" s="23"/>
      <c r="M15" s="11"/>
      <c r="N15" s="23"/>
      <c r="O15" s="11"/>
      <c r="P15" s="23"/>
      <c r="Q15" s="11"/>
      <c r="R15" s="23"/>
      <c r="S15" s="11"/>
      <c r="T15" s="12"/>
    </row>
    <row r="16" spans="1:20" ht="18.95" customHeight="1" x14ac:dyDescent="0.15">
      <c r="A16" s="46"/>
      <c r="B16" s="46"/>
      <c r="C16" s="46" t="s">
        <v>180</v>
      </c>
      <c r="D16" s="12" t="s">
        <v>181</v>
      </c>
      <c r="E16" s="12" t="s">
        <v>182</v>
      </c>
      <c r="F16" s="10" t="s">
        <v>159</v>
      </c>
      <c r="G16" s="27"/>
      <c r="H16" s="23"/>
      <c r="I16" s="3"/>
      <c r="J16" s="23"/>
      <c r="K16" s="11"/>
      <c r="L16" s="23"/>
      <c r="M16" s="11"/>
      <c r="N16" s="23"/>
      <c r="O16" s="11"/>
      <c r="P16" s="23"/>
      <c r="Q16" s="11"/>
      <c r="R16" s="23"/>
      <c r="S16" s="11"/>
      <c r="T16" s="12"/>
    </row>
    <row r="17" spans="1:20" ht="18.95" customHeight="1" x14ac:dyDescent="0.15">
      <c r="A17" s="46"/>
      <c r="B17" s="46"/>
      <c r="C17" s="46" t="s">
        <v>183</v>
      </c>
      <c r="D17" s="12" t="s">
        <v>184</v>
      </c>
      <c r="E17" s="12" t="s">
        <v>185</v>
      </c>
      <c r="F17" s="10" t="s">
        <v>159</v>
      </c>
      <c r="G17" s="27"/>
      <c r="H17" s="23"/>
      <c r="I17" s="3"/>
      <c r="J17" s="23"/>
      <c r="K17" s="11"/>
      <c r="L17" s="23"/>
      <c r="M17" s="11"/>
      <c r="N17" s="23"/>
      <c r="O17" s="11"/>
      <c r="P17" s="23"/>
      <c r="Q17" s="11"/>
      <c r="R17" s="23"/>
      <c r="S17" s="11"/>
      <c r="T17" s="12"/>
    </row>
    <row r="18" spans="1:20" ht="18.95" customHeight="1" x14ac:dyDescent="0.15">
      <c r="A18" s="46"/>
      <c r="B18" s="46"/>
      <c r="C18" s="46" t="s">
        <v>186</v>
      </c>
      <c r="D18" s="12" t="s">
        <v>187</v>
      </c>
      <c r="E18" s="12" t="s">
        <v>188</v>
      </c>
      <c r="F18" s="10" t="s">
        <v>149</v>
      </c>
      <c r="G18" s="27"/>
      <c r="H18" s="23"/>
      <c r="I18" s="3"/>
      <c r="J18" s="23"/>
      <c r="K18" s="11"/>
      <c r="L18" s="23"/>
      <c r="M18" s="11"/>
      <c r="N18" s="23"/>
      <c r="O18" s="11"/>
      <c r="P18" s="23"/>
      <c r="Q18" s="11"/>
      <c r="R18" s="23"/>
      <c r="S18" s="11"/>
      <c r="T18" s="12"/>
    </row>
    <row r="19" spans="1:20" ht="18.95" customHeight="1" x14ac:dyDescent="0.15">
      <c r="A19" s="46"/>
      <c r="B19" s="46"/>
      <c r="C19" s="46" t="s">
        <v>189</v>
      </c>
      <c r="D19" s="12" t="s">
        <v>187</v>
      </c>
      <c r="E19" s="12" t="s">
        <v>190</v>
      </c>
      <c r="F19" s="10" t="s">
        <v>149</v>
      </c>
      <c r="G19" s="27"/>
      <c r="H19" s="23"/>
      <c r="I19" s="3"/>
      <c r="J19" s="23"/>
      <c r="K19" s="11"/>
      <c r="L19" s="23"/>
      <c r="M19" s="11"/>
      <c r="N19" s="23"/>
      <c r="O19" s="11"/>
      <c r="P19" s="23"/>
      <c r="Q19" s="11"/>
      <c r="R19" s="23"/>
      <c r="S19" s="11"/>
      <c r="T19" s="12"/>
    </row>
    <row r="20" spans="1:20" ht="18.95" customHeight="1" x14ac:dyDescent="0.15">
      <c r="A20" s="46"/>
      <c r="B20" s="46"/>
      <c r="C20" s="46" t="s">
        <v>191</v>
      </c>
      <c r="D20" s="12" t="s">
        <v>192</v>
      </c>
      <c r="E20" s="12" t="s">
        <v>193</v>
      </c>
      <c r="F20" s="10" t="s">
        <v>149</v>
      </c>
      <c r="G20" s="27"/>
      <c r="H20" s="23"/>
      <c r="I20" s="3"/>
      <c r="J20" s="23"/>
      <c r="K20" s="11"/>
      <c r="L20" s="23"/>
      <c r="M20" s="11"/>
      <c r="N20" s="23"/>
      <c r="O20" s="11"/>
      <c r="P20" s="23"/>
      <c r="Q20" s="11" t="s">
        <v>531</v>
      </c>
      <c r="R20" s="23"/>
      <c r="S20" s="11"/>
      <c r="T20" s="12"/>
    </row>
    <row r="21" spans="1:20" ht="18.95" customHeight="1" x14ac:dyDescent="0.15">
      <c r="A21" s="46"/>
      <c r="B21" s="46"/>
      <c r="C21" s="46" t="s">
        <v>194</v>
      </c>
      <c r="D21" s="12" t="s">
        <v>192</v>
      </c>
      <c r="E21" s="12" t="s">
        <v>195</v>
      </c>
      <c r="F21" s="10" t="s">
        <v>149</v>
      </c>
      <c r="G21" s="27"/>
      <c r="H21" s="23"/>
      <c r="I21" s="3"/>
      <c r="J21" s="23"/>
      <c r="K21" s="11"/>
      <c r="L21" s="23"/>
      <c r="M21" s="11"/>
      <c r="N21" s="23"/>
      <c r="O21" s="11"/>
      <c r="P21" s="23"/>
      <c r="Q21" s="11" t="s">
        <v>532</v>
      </c>
      <c r="R21" s="23"/>
      <c r="S21" s="11"/>
      <c r="T21" s="12"/>
    </row>
    <row r="22" spans="1:20" ht="18.95" customHeight="1" x14ac:dyDescent="0.15">
      <c r="A22" s="46"/>
      <c r="B22" s="46"/>
      <c r="C22" s="46" t="s">
        <v>196</v>
      </c>
      <c r="D22" s="12" t="s">
        <v>197</v>
      </c>
      <c r="E22" s="12" t="s">
        <v>198</v>
      </c>
      <c r="F22" s="10" t="s">
        <v>159</v>
      </c>
      <c r="G22" s="27"/>
      <c r="H22" s="23"/>
      <c r="I22" s="3"/>
      <c r="J22" s="23"/>
      <c r="K22" s="11"/>
      <c r="L22" s="23"/>
      <c r="M22" s="11"/>
      <c r="N22" s="23"/>
      <c r="O22" s="11"/>
      <c r="P22" s="23"/>
      <c r="Q22" s="11"/>
      <c r="R22" s="23"/>
      <c r="S22" s="11"/>
      <c r="T22" s="12"/>
    </row>
    <row r="23" spans="1:20" ht="18.95" customHeight="1" x14ac:dyDescent="0.15">
      <c r="A23" s="46"/>
      <c r="B23" s="46"/>
      <c r="C23" s="46" t="s">
        <v>199</v>
      </c>
      <c r="D23" s="12" t="s">
        <v>197</v>
      </c>
      <c r="E23" s="12" t="s">
        <v>200</v>
      </c>
      <c r="F23" s="10" t="s">
        <v>159</v>
      </c>
      <c r="G23" s="27"/>
      <c r="H23" s="23"/>
      <c r="I23" s="3"/>
      <c r="J23" s="23"/>
      <c r="K23" s="11"/>
      <c r="L23" s="23"/>
      <c r="M23" s="11"/>
      <c r="N23" s="23"/>
      <c r="O23" s="11"/>
      <c r="P23" s="23"/>
      <c r="Q23" s="11"/>
      <c r="R23" s="23"/>
      <c r="S23" s="11"/>
      <c r="T23" s="12"/>
    </row>
    <row r="24" spans="1:20" ht="18.95" customHeight="1" x14ac:dyDescent="0.15">
      <c r="A24" s="46"/>
      <c r="B24" s="46"/>
      <c r="C24" s="46" t="s">
        <v>201</v>
      </c>
      <c r="D24" s="12" t="s">
        <v>202</v>
      </c>
      <c r="E24" s="12" t="s">
        <v>203</v>
      </c>
      <c r="F24" s="10" t="s">
        <v>159</v>
      </c>
      <c r="G24" s="27"/>
      <c r="H24" s="23"/>
      <c r="I24" s="3"/>
      <c r="J24" s="23"/>
      <c r="K24" s="11"/>
      <c r="L24" s="23"/>
      <c r="M24" s="11"/>
      <c r="N24" s="23"/>
      <c r="O24" s="11"/>
      <c r="P24" s="23"/>
      <c r="Q24" s="11"/>
      <c r="R24" s="23"/>
      <c r="S24" s="11"/>
      <c r="T24" s="12"/>
    </row>
    <row r="25" spans="1:20" ht="18.95" customHeight="1" x14ac:dyDescent="0.15">
      <c r="A25" s="46"/>
      <c r="B25" s="46"/>
      <c r="C25" s="46" t="s">
        <v>204</v>
      </c>
      <c r="D25" s="12" t="s">
        <v>205</v>
      </c>
      <c r="E25" s="12" t="s">
        <v>206</v>
      </c>
      <c r="F25" s="10" t="s">
        <v>159</v>
      </c>
      <c r="G25" s="27"/>
      <c r="H25" s="23"/>
      <c r="I25" s="3"/>
      <c r="J25" s="23"/>
      <c r="K25" s="11"/>
      <c r="L25" s="23"/>
      <c r="M25" s="11"/>
      <c r="N25" s="23"/>
      <c r="O25" s="11"/>
      <c r="P25" s="23"/>
      <c r="Q25" s="11"/>
      <c r="R25" s="23"/>
      <c r="S25" s="11"/>
      <c r="T25" s="12"/>
    </row>
    <row r="26" spans="1:20" ht="18.95" customHeight="1" x14ac:dyDescent="0.15">
      <c r="A26" s="46"/>
      <c r="B26" s="46"/>
      <c r="C26" s="46" t="s">
        <v>207</v>
      </c>
      <c r="D26" s="12" t="s">
        <v>208</v>
      </c>
      <c r="E26" s="12"/>
      <c r="F26" s="10" t="s">
        <v>159</v>
      </c>
      <c r="G26" s="27"/>
      <c r="H26" s="23"/>
      <c r="I26" s="3"/>
      <c r="J26" s="23"/>
      <c r="K26" s="11"/>
      <c r="L26" s="23"/>
      <c r="M26" s="11"/>
      <c r="N26" s="23"/>
      <c r="O26" s="11"/>
      <c r="P26" s="23"/>
      <c r="Q26" s="11"/>
      <c r="R26" s="23"/>
      <c r="S26" s="11"/>
      <c r="T26" s="12"/>
    </row>
    <row r="27" spans="1:20" ht="18.95" customHeight="1" x14ac:dyDescent="0.15">
      <c r="A27" s="46"/>
      <c r="B27" s="46"/>
      <c r="C27" s="46" t="s">
        <v>209</v>
      </c>
      <c r="D27" s="12" t="s">
        <v>210</v>
      </c>
      <c r="E27" s="12" t="s">
        <v>211</v>
      </c>
      <c r="F27" s="10" t="s">
        <v>212</v>
      </c>
      <c r="G27" s="27"/>
      <c r="H27" s="23"/>
      <c r="I27" s="3"/>
      <c r="J27" s="23"/>
      <c r="K27" s="11"/>
      <c r="L27" s="23"/>
      <c r="M27" s="11"/>
      <c r="N27" s="23"/>
      <c r="O27" s="11"/>
      <c r="P27" s="23"/>
      <c r="Q27" s="11"/>
      <c r="R27" s="23"/>
      <c r="S27" s="11"/>
      <c r="T27" s="12"/>
    </row>
    <row r="28" spans="1:20" ht="18.95" customHeight="1" x14ac:dyDescent="0.15">
      <c r="A28" s="46"/>
      <c r="B28" s="46"/>
      <c r="C28" s="46" t="s">
        <v>213</v>
      </c>
      <c r="D28" s="12" t="s">
        <v>214</v>
      </c>
      <c r="E28" s="12" t="s">
        <v>215</v>
      </c>
      <c r="F28" s="10" t="s">
        <v>216</v>
      </c>
      <c r="G28" s="27"/>
      <c r="H28" s="23"/>
      <c r="I28" s="3"/>
      <c r="J28" s="23"/>
      <c r="K28" s="11"/>
      <c r="L28" s="23"/>
      <c r="M28" s="11"/>
      <c r="N28" s="23"/>
      <c r="O28" s="11"/>
      <c r="P28" s="23"/>
      <c r="Q28" s="11"/>
      <c r="R28" s="23"/>
      <c r="S28" s="11"/>
      <c r="T28" s="12"/>
    </row>
    <row r="29" spans="1:20" ht="18.95" customHeight="1" x14ac:dyDescent="0.15">
      <c r="A29" s="46"/>
      <c r="B29" s="46"/>
      <c r="C29" s="46" t="s">
        <v>217</v>
      </c>
      <c r="D29" s="12" t="s">
        <v>218</v>
      </c>
      <c r="E29" s="12" t="s">
        <v>219</v>
      </c>
      <c r="F29" s="10" t="s">
        <v>169</v>
      </c>
      <c r="G29" s="27"/>
      <c r="H29" s="23"/>
      <c r="I29" s="3"/>
      <c r="J29" s="23"/>
      <c r="K29" s="11"/>
      <c r="L29" s="23"/>
      <c r="M29" s="11"/>
      <c r="N29" s="23"/>
      <c r="O29" s="11"/>
      <c r="P29" s="23"/>
      <c r="Q29" s="11"/>
      <c r="R29" s="23"/>
      <c r="S29" s="11"/>
      <c r="T29" s="12"/>
    </row>
    <row r="30" spans="1:20" ht="18.95" customHeight="1" x14ac:dyDescent="0.15">
      <c r="A30" s="46"/>
      <c r="B30" s="46"/>
      <c r="C30" s="46" t="s">
        <v>220</v>
      </c>
      <c r="D30" s="12" t="s">
        <v>221</v>
      </c>
      <c r="E30" s="12" t="s">
        <v>222</v>
      </c>
      <c r="F30" s="10" t="s">
        <v>159</v>
      </c>
      <c r="G30" s="27"/>
      <c r="H30" s="23"/>
      <c r="I30" s="3"/>
      <c r="J30" s="23"/>
      <c r="K30" s="11"/>
      <c r="L30" s="23"/>
      <c r="M30" s="11"/>
      <c r="N30" s="23"/>
      <c r="O30" s="11"/>
      <c r="P30" s="23"/>
      <c r="Q30" s="11"/>
      <c r="R30" s="23"/>
      <c r="S30" s="11"/>
      <c r="T30" s="12"/>
    </row>
    <row r="31" spans="1:20" ht="18.95" customHeight="1" x14ac:dyDescent="0.15">
      <c r="A31" s="46"/>
      <c r="B31" s="46"/>
      <c r="C31" s="46" t="s">
        <v>223</v>
      </c>
      <c r="D31" s="12" t="s">
        <v>224</v>
      </c>
      <c r="E31" s="12"/>
      <c r="F31" s="10" t="s">
        <v>225</v>
      </c>
      <c r="G31" s="27"/>
      <c r="H31" s="23"/>
      <c r="I31" s="3"/>
      <c r="J31" s="23"/>
      <c r="K31" s="11"/>
      <c r="L31" s="23"/>
      <c r="M31" s="11"/>
      <c r="N31" s="23"/>
      <c r="O31" s="11"/>
      <c r="P31" s="23"/>
      <c r="Q31" s="11" t="s">
        <v>534</v>
      </c>
      <c r="R31" s="23"/>
      <c r="S31" s="11"/>
      <c r="T31" s="12"/>
    </row>
    <row r="32" spans="1:20" ht="18.95" customHeight="1" x14ac:dyDescent="0.15">
      <c r="A32" s="46"/>
      <c r="B32" s="46"/>
      <c r="C32" s="46" t="s">
        <v>223</v>
      </c>
      <c r="D32" s="12" t="s">
        <v>226</v>
      </c>
      <c r="E32" s="12" t="s">
        <v>227</v>
      </c>
      <c r="F32" s="10" t="s">
        <v>169</v>
      </c>
      <c r="G32" s="27"/>
      <c r="H32" s="23"/>
      <c r="I32" s="3"/>
      <c r="J32" s="23"/>
      <c r="K32" s="11"/>
      <c r="L32" s="23"/>
      <c r="M32" s="11"/>
      <c r="N32" s="23"/>
      <c r="O32" s="11"/>
      <c r="P32" s="23"/>
      <c r="Q32" s="11" t="s">
        <v>535</v>
      </c>
      <c r="R32" s="23"/>
      <c r="S32" s="11"/>
      <c r="T32" s="12"/>
    </row>
    <row r="33" spans="1:20" ht="18.95" customHeight="1" x14ac:dyDescent="0.15">
      <c r="A33" s="46"/>
      <c r="B33" s="46"/>
      <c r="C33" s="46" t="s">
        <v>223</v>
      </c>
      <c r="D33" s="12" t="s">
        <v>228</v>
      </c>
      <c r="E33" s="12"/>
      <c r="F33" s="10" t="s">
        <v>169</v>
      </c>
      <c r="G33" s="27"/>
      <c r="H33" s="23"/>
      <c r="I33" s="3"/>
      <c r="J33" s="23"/>
      <c r="K33" s="11"/>
      <c r="L33" s="23"/>
      <c r="M33" s="11"/>
      <c r="N33" s="23"/>
      <c r="O33" s="11"/>
      <c r="P33" s="23"/>
      <c r="Q33" s="11"/>
      <c r="R33" s="23"/>
      <c r="S33" s="11"/>
      <c r="T33" s="12"/>
    </row>
    <row r="34" spans="1:20" ht="18.95" customHeight="1" x14ac:dyDescent="0.15">
      <c r="A34" s="46"/>
      <c r="B34" s="46"/>
      <c r="C34" s="46" t="s">
        <v>223</v>
      </c>
      <c r="D34" s="12" t="s">
        <v>229</v>
      </c>
      <c r="E34" s="12"/>
      <c r="F34" s="10" t="s">
        <v>169</v>
      </c>
      <c r="G34" s="27"/>
      <c r="H34" s="23"/>
      <c r="I34" s="3"/>
      <c r="J34" s="23"/>
      <c r="K34" s="11"/>
      <c r="L34" s="23"/>
      <c r="M34" s="11"/>
      <c r="N34" s="23"/>
      <c r="O34" s="11"/>
      <c r="P34" s="23"/>
      <c r="Q34" s="11"/>
      <c r="R34" s="23"/>
      <c r="S34" s="11"/>
      <c r="T34" s="12"/>
    </row>
    <row r="35" spans="1:20" ht="18.95" customHeight="1" x14ac:dyDescent="0.15">
      <c r="A35" s="46"/>
      <c r="B35" s="46"/>
      <c r="C35" s="46" t="s">
        <v>223</v>
      </c>
      <c r="D35" s="12" t="s">
        <v>230</v>
      </c>
      <c r="E35" s="12"/>
      <c r="F35" s="10" t="s">
        <v>169</v>
      </c>
      <c r="G35" s="27"/>
      <c r="H35" s="23"/>
      <c r="I35" s="3"/>
      <c r="J35" s="23"/>
      <c r="K35" s="11"/>
      <c r="L35" s="23"/>
      <c r="M35" s="11"/>
      <c r="N35" s="23"/>
      <c r="O35" s="11"/>
      <c r="P35" s="23"/>
      <c r="Q35" s="11"/>
      <c r="R35" s="23"/>
      <c r="S35" s="11"/>
      <c r="T35" s="12"/>
    </row>
    <row r="36" spans="1:20" ht="18.95" customHeight="1" x14ac:dyDescent="0.15">
      <c r="A36" s="46"/>
      <c r="B36" s="46"/>
      <c r="C36" s="46" t="s">
        <v>223</v>
      </c>
      <c r="D36" s="12" t="s">
        <v>231</v>
      </c>
      <c r="E36" s="12"/>
      <c r="F36" s="10" t="s">
        <v>169</v>
      </c>
      <c r="G36" s="27"/>
      <c r="H36" s="23"/>
      <c r="I36" s="3"/>
      <c r="J36" s="23"/>
      <c r="K36" s="11"/>
      <c r="L36" s="23"/>
      <c r="M36" s="11"/>
      <c r="N36" s="23"/>
      <c r="O36" s="11"/>
      <c r="P36" s="23"/>
      <c r="Q36" s="11"/>
      <c r="R36" s="23"/>
      <c r="S36" s="11"/>
      <c r="T36" s="12"/>
    </row>
    <row r="37" spans="1:20" ht="18.95" customHeight="1" x14ac:dyDescent="0.15">
      <c r="A37" s="46"/>
      <c r="B37" s="46"/>
      <c r="C37" s="46" t="s">
        <v>223</v>
      </c>
      <c r="D37" s="12" t="s">
        <v>232</v>
      </c>
      <c r="E37" s="12" t="s">
        <v>233</v>
      </c>
      <c r="F37" s="10" t="s">
        <v>169</v>
      </c>
      <c r="G37" s="27"/>
      <c r="H37" s="23"/>
      <c r="I37" s="3"/>
      <c r="J37" s="23"/>
      <c r="K37" s="11"/>
      <c r="L37" s="23"/>
      <c r="M37" s="11"/>
      <c r="N37" s="23"/>
      <c r="O37" s="11"/>
      <c r="P37" s="23"/>
      <c r="Q37" s="11" t="s">
        <v>536</v>
      </c>
      <c r="R37" s="23"/>
      <c r="S37" s="11"/>
      <c r="T37" s="12"/>
    </row>
    <row r="38" spans="1:20" ht="18.95" customHeight="1" x14ac:dyDescent="0.15">
      <c r="A38" s="46"/>
      <c r="B38" s="46"/>
      <c r="C38" s="46" t="s">
        <v>234</v>
      </c>
      <c r="D38" s="12" t="s">
        <v>235</v>
      </c>
      <c r="E38" s="12" t="s">
        <v>236</v>
      </c>
      <c r="F38" s="10" t="s">
        <v>237</v>
      </c>
      <c r="G38" s="27"/>
      <c r="H38" s="23"/>
      <c r="I38" s="3"/>
      <c r="J38" s="23"/>
      <c r="K38" s="11"/>
      <c r="L38" s="23"/>
      <c r="M38" s="11"/>
      <c r="N38" s="23"/>
      <c r="O38" s="11"/>
      <c r="P38" s="23"/>
      <c r="Q38" s="11"/>
      <c r="R38" s="23"/>
      <c r="S38" s="11"/>
      <c r="T38" s="12"/>
    </row>
    <row r="39" spans="1:20" ht="18.95" customHeight="1" x14ac:dyDescent="0.15">
      <c r="A39" s="46"/>
      <c r="B39" s="46"/>
      <c r="C39" s="46" t="s">
        <v>238</v>
      </c>
      <c r="D39" s="12" t="s">
        <v>235</v>
      </c>
      <c r="E39" s="12" t="s">
        <v>239</v>
      </c>
      <c r="F39" s="10" t="s">
        <v>237</v>
      </c>
      <c r="G39" s="27"/>
      <c r="H39" s="23"/>
      <c r="I39" s="3"/>
      <c r="J39" s="23"/>
      <c r="K39" s="11"/>
      <c r="L39" s="23"/>
      <c r="M39" s="11"/>
      <c r="N39" s="23"/>
      <c r="O39" s="11"/>
      <c r="P39" s="23"/>
      <c r="Q39" s="11"/>
      <c r="R39" s="23"/>
      <c r="S39" s="11"/>
      <c r="T39" s="12"/>
    </row>
    <row r="40" spans="1:20" ht="18.95" customHeight="1" x14ac:dyDescent="0.15">
      <c r="A40" s="46"/>
      <c r="B40" s="46"/>
      <c r="C40" s="46" t="s">
        <v>240</v>
      </c>
      <c r="D40" s="12" t="s">
        <v>235</v>
      </c>
      <c r="E40" s="12" t="s">
        <v>241</v>
      </c>
      <c r="F40" s="10" t="s">
        <v>237</v>
      </c>
      <c r="G40" s="27"/>
      <c r="H40" s="23"/>
      <c r="I40" s="3"/>
      <c r="J40" s="23"/>
      <c r="K40" s="11"/>
      <c r="L40" s="23"/>
      <c r="M40" s="11"/>
      <c r="N40" s="23"/>
      <c r="O40" s="11"/>
      <c r="P40" s="23"/>
      <c r="Q40" s="11"/>
      <c r="R40" s="23"/>
      <c r="S40" s="11"/>
      <c r="T40" s="12"/>
    </row>
    <row r="41" spans="1:20" ht="18.95" customHeight="1" x14ac:dyDescent="0.15">
      <c r="A41" s="46"/>
      <c r="B41" s="46"/>
      <c r="C41" s="46"/>
      <c r="D41" s="12"/>
      <c r="E41" s="12"/>
      <c r="F41" s="10"/>
      <c r="G41" s="27"/>
      <c r="H41" s="23"/>
      <c r="I41" s="3"/>
      <c r="J41" s="23"/>
      <c r="K41" s="11"/>
      <c r="L41" s="23"/>
      <c r="M41" s="11"/>
      <c r="N41" s="23"/>
      <c r="O41" s="11"/>
      <c r="P41" s="23"/>
      <c r="Q41" s="11"/>
      <c r="R41" s="23"/>
      <c r="S41" s="11"/>
      <c r="T41" s="12"/>
    </row>
    <row r="42" spans="1:20" ht="18.95" customHeight="1" x14ac:dyDescent="0.15">
      <c r="A42" s="46"/>
      <c r="B42" s="46"/>
      <c r="C42" s="46"/>
      <c r="D42" s="12"/>
      <c r="E42" s="12"/>
      <c r="F42" s="10"/>
      <c r="G42" s="27"/>
      <c r="H42" s="23"/>
      <c r="I42" s="3"/>
      <c r="J42" s="23"/>
      <c r="K42" s="11"/>
      <c r="L42" s="23"/>
      <c r="M42" s="11"/>
      <c r="N42" s="23"/>
      <c r="O42" s="11"/>
      <c r="P42" s="23"/>
      <c r="Q42" s="11"/>
      <c r="R42" s="23"/>
      <c r="S42" s="11"/>
      <c r="T42" s="12"/>
    </row>
    <row r="43" spans="1:20" ht="18.95" customHeight="1" x14ac:dyDescent="0.15">
      <c r="A43" s="46"/>
      <c r="B43" s="46"/>
      <c r="C43" s="46"/>
      <c r="D43" s="12"/>
      <c r="E43" s="12"/>
      <c r="F43" s="10"/>
      <c r="G43" s="27"/>
      <c r="H43" s="23"/>
      <c r="I43" s="3"/>
      <c r="J43" s="23"/>
      <c r="K43" s="11"/>
      <c r="L43" s="23"/>
      <c r="M43" s="11"/>
      <c r="N43" s="23"/>
      <c r="O43" s="11"/>
      <c r="P43" s="23"/>
      <c r="Q43" s="11"/>
      <c r="R43" s="23"/>
      <c r="S43" s="11"/>
      <c r="T43" s="12"/>
    </row>
    <row r="44" spans="1:20" ht="18.95" customHeight="1" x14ac:dyDescent="0.15">
      <c r="A44" s="46"/>
      <c r="B44" s="46"/>
      <c r="C44" s="46"/>
      <c r="D44" s="12"/>
      <c r="E44" s="12"/>
      <c r="F44" s="10"/>
      <c r="G44" s="27"/>
      <c r="H44" s="23"/>
      <c r="I44" s="3"/>
      <c r="J44" s="23"/>
      <c r="K44" s="11"/>
      <c r="L44" s="23"/>
      <c r="M44" s="11"/>
      <c r="N44" s="23"/>
      <c r="O44" s="11"/>
      <c r="P44" s="23"/>
      <c r="Q44" s="11"/>
      <c r="R44" s="23"/>
      <c r="S44" s="11"/>
      <c r="T44" s="12"/>
    </row>
    <row r="45" spans="1:20" ht="18.95" customHeight="1" x14ac:dyDescent="0.15">
      <c r="A45" s="46"/>
      <c r="B45" s="46"/>
      <c r="C45" s="46"/>
      <c r="D45" s="12"/>
      <c r="E45" s="12"/>
      <c r="F45" s="10"/>
      <c r="G45" s="27"/>
      <c r="H45" s="23"/>
      <c r="I45" s="3"/>
      <c r="J45" s="23"/>
      <c r="K45" s="11"/>
      <c r="L45" s="23"/>
      <c r="M45" s="11"/>
      <c r="N45" s="23"/>
      <c r="O45" s="11"/>
      <c r="P45" s="23"/>
      <c r="Q45" s="11"/>
      <c r="R45" s="23"/>
      <c r="S45" s="11"/>
      <c r="T45" s="12"/>
    </row>
    <row r="46" spans="1:20" ht="18.95" customHeight="1" x14ac:dyDescent="0.15">
      <c r="A46" s="46"/>
      <c r="B46" s="46"/>
      <c r="C46" s="46"/>
      <c r="D46" s="12"/>
      <c r="E46" s="12"/>
      <c r="F46" s="10"/>
      <c r="G46" s="27"/>
      <c r="H46" s="23"/>
      <c r="I46" s="3"/>
      <c r="J46" s="23"/>
      <c r="K46" s="11"/>
      <c r="L46" s="23"/>
      <c r="M46" s="11"/>
      <c r="N46" s="23"/>
      <c r="O46" s="11"/>
      <c r="P46" s="23"/>
      <c r="Q46" s="11"/>
      <c r="R46" s="23"/>
      <c r="S46" s="11"/>
      <c r="T46" s="12"/>
    </row>
    <row r="47" spans="1:20" ht="18.95" customHeight="1" x14ac:dyDescent="0.15">
      <c r="A47" s="46"/>
      <c r="B47" s="46"/>
      <c r="C47" s="46"/>
      <c r="D47" s="12"/>
      <c r="E47" s="12"/>
      <c r="F47" s="10"/>
      <c r="G47" s="27"/>
      <c r="H47" s="23"/>
      <c r="I47" s="3"/>
      <c r="J47" s="23"/>
      <c r="K47" s="11"/>
      <c r="L47" s="23"/>
      <c r="M47" s="11"/>
      <c r="N47" s="23"/>
      <c r="O47" s="11"/>
      <c r="P47" s="23"/>
      <c r="Q47" s="11"/>
      <c r="R47" s="23"/>
      <c r="S47" s="11"/>
      <c r="T47" s="12"/>
    </row>
    <row r="48" spans="1:20" ht="18.95" customHeight="1" x14ac:dyDescent="0.15">
      <c r="A48" s="46"/>
      <c r="B48" s="46"/>
      <c r="C48" s="46"/>
      <c r="D48" s="12"/>
      <c r="E48" s="12"/>
      <c r="F48" s="10"/>
      <c r="G48" s="27"/>
      <c r="H48" s="23"/>
      <c r="I48" s="3"/>
      <c r="J48" s="23"/>
      <c r="K48" s="11"/>
      <c r="L48" s="23"/>
      <c r="M48" s="11"/>
      <c r="N48" s="23"/>
      <c r="O48" s="11"/>
      <c r="P48" s="23"/>
      <c r="Q48" s="11"/>
      <c r="R48" s="23"/>
      <c r="S48" s="11"/>
      <c r="T48" s="12"/>
    </row>
    <row r="49" spans="1:20" ht="18.95" customHeight="1" x14ac:dyDescent="0.15">
      <c r="A49" s="46"/>
      <c r="B49" s="46"/>
      <c r="C49" s="46"/>
      <c r="D49" s="12"/>
      <c r="E49" s="12"/>
      <c r="F49" s="10"/>
      <c r="G49" s="27"/>
      <c r="H49" s="23"/>
      <c r="I49" s="3"/>
      <c r="J49" s="23"/>
      <c r="K49" s="11"/>
      <c r="L49" s="23"/>
      <c r="M49" s="11"/>
      <c r="N49" s="23"/>
      <c r="O49" s="11"/>
      <c r="P49" s="23"/>
      <c r="Q49" s="11"/>
      <c r="R49" s="23"/>
      <c r="S49" s="11"/>
      <c r="T49" s="12"/>
    </row>
    <row r="50" spans="1:20" ht="18.95" customHeight="1" x14ac:dyDescent="0.15">
      <c r="A50" s="46"/>
      <c r="B50" s="46"/>
      <c r="C50" s="46"/>
      <c r="D50" s="12"/>
      <c r="E50" s="12"/>
      <c r="F50" s="10"/>
      <c r="G50" s="27"/>
      <c r="H50" s="23"/>
      <c r="I50" s="3"/>
      <c r="J50" s="23"/>
      <c r="K50" s="11"/>
      <c r="L50" s="23"/>
      <c r="M50" s="11"/>
      <c r="N50" s="23"/>
      <c r="O50" s="11"/>
      <c r="P50" s="23"/>
      <c r="Q50" s="11"/>
      <c r="R50" s="23"/>
      <c r="S50" s="11"/>
      <c r="T50" s="12"/>
    </row>
    <row r="51" spans="1:20" ht="18.95" customHeight="1" x14ac:dyDescent="0.15">
      <c r="A51" s="46"/>
      <c r="B51" s="46"/>
      <c r="C51" s="46"/>
      <c r="D51" s="12"/>
      <c r="E51" s="12"/>
      <c r="F51" s="10"/>
      <c r="G51" s="27"/>
      <c r="H51" s="23"/>
      <c r="I51" s="3"/>
      <c r="J51" s="23"/>
      <c r="K51" s="11"/>
      <c r="L51" s="23"/>
      <c r="M51" s="11"/>
      <c r="N51" s="23"/>
      <c r="O51" s="11"/>
      <c r="P51" s="23"/>
      <c r="Q51" s="11"/>
      <c r="R51" s="23"/>
      <c r="S51" s="11"/>
      <c r="T51" s="12"/>
    </row>
    <row r="52" spans="1:20" ht="18.95" customHeight="1" x14ac:dyDescent="0.15">
      <c r="A52" s="46"/>
      <c r="B52" s="46"/>
      <c r="C52" s="46"/>
      <c r="D52" s="12"/>
      <c r="E52" s="12"/>
      <c r="F52" s="10"/>
      <c r="G52" s="27"/>
      <c r="H52" s="23"/>
      <c r="I52" s="3"/>
      <c r="J52" s="23"/>
      <c r="K52" s="11"/>
      <c r="L52" s="23"/>
      <c r="M52" s="11"/>
      <c r="N52" s="23"/>
      <c r="O52" s="11"/>
      <c r="P52" s="23"/>
      <c r="Q52" s="11"/>
      <c r="R52" s="23"/>
      <c r="S52" s="11"/>
      <c r="T52" s="12"/>
    </row>
    <row r="53" spans="1:20" ht="18.95" customHeight="1" x14ac:dyDescent="0.15">
      <c r="A53" s="46"/>
      <c r="B53" s="46"/>
      <c r="C53" s="46"/>
      <c r="D53" s="12"/>
      <c r="E53" s="12"/>
      <c r="F53" s="10"/>
      <c r="G53" s="27"/>
      <c r="H53" s="23"/>
      <c r="I53" s="3"/>
      <c r="J53" s="23"/>
      <c r="K53" s="11"/>
      <c r="L53" s="23"/>
      <c r="M53" s="11"/>
      <c r="N53" s="23"/>
      <c r="O53" s="11"/>
      <c r="P53" s="23"/>
      <c r="Q53" s="11"/>
      <c r="R53" s="23"/>
      <c r="S53" s="11"/>
      <c r="T53" s="12"/>
    </row>
    <row r="54" spans="1:20" ht="18.95" customHeight="1" x14ac:dyDescent="0.15">
      <c r="A54" s="46"/>
      <c r="B54" s="46"/>
      <c r="C54" s="46"/>
      <c r="D54" s="12"/>
      <c r="E54" s="12"/>
      <c r="F54" s="10"/>
      <c r="G54" s="27"/>
      <c r="H54" s="23"/>
      <c r="I54" s="3"/>
      <c r="J54" s="23"/>
      <c r="K54" s="11"/>
      <c r="L54" s="23"/>
      <c r="M54" s="11"/>
      <c r="N54" s="23"/>
      <c r="O54" s="11"/>
      <c r="P54" s="23"/>
      <c r="Q54" s="11"/>
      <c r="R54" s="23"/>
      <c r="S54" s="11"/>
      <c r="T54" s="12"/>
    </row>
    <row r="55" spans="1:20" ht="18.95" customHeight="1" x14ac:dyDescent="0.15">
      <c r="A55" s="46"/>
      <c r="B55" s="46"/>
      <c r="C55" s="46"/>
      <c r="D55" s="12"/>
      <c r="E55" s="12"/>
      <c r="F55" s="10"/>
      <c r="G55" s="27"/>
      <c r="H55" s="23"/>
      <c r="I55" s="3"/>
      <c r="J55" s="23"/>
      <c r="K55" s="11"/>
      <c r="L55" s="23"/>
      <c r="M55" s="11"/>
      <c r="N55" s="23"/>
      <c r="O55" s="11"/>
      <c r="P55" s="23"/>
      <c r="Q55" s="11"/>
      <c r="R55" s="23"/>
      <c r="S55" s="11"/>
      <c r="T55" s="12"/>
    </row>
    <row r="56" spans="1:20" ht="18.95" customHeight="1" x14ac:dyDescent="0.15">
      <c r="A56" s="46"/>
      <c r="B56" s="46"/>
      <c r="C56" s="46"/>
      <c r="D56" s="12"/>
      <c r="E56" s="12"/>
      <c r="F56" s="10"/>
      <c r="G56" s="27"/>
      <c r="H56" s="23"/>
      <c r="I56" s="3"/>
      <c r="J56" s="23"/>
      <c r="K56" s="11"/>
      <c r="L56" s="23"/>
      <c r="M56" s="11"/>
      <c r="N56" s="23"/>
      <c r="O56" s="11"/>
      <c r="P56" s="23"/>
      <c r="Q56" s="11"/>
      <c r="R56" s="23"/>
      <c r="S56" s="11"/>
      <c r="T56" s="12"/>
    </row>
    <row r="57" spans="1:20" ht="18.95" customHeight="1" x14ac:dyDescent="0.15">
      <c r="A57" s="46"/>
      <c r="B57" s="46"/>
      <c r="C57" s="46"/>
      <c r="D57" s="12"/>
      <c r="E57" s="12"/>
      <c r="F57" s="10"/>
      <c r="G57" s="27"/>
      <c r="H57" s="23"/>
      <c r="I57" s="3"/>
      <c r="J57" s="23"/>
      <c r="K57" s="11"/>
      <c r="L57" s="23"/>
      <c r="M57" s="11"/>
      <c r="N57" s="23"/>
      <c r="O57" s="11"/>
      <c r="P57" s="23"/>
      <c r="Q57" s="11"/>
      <c r="R57" s="23"/>
      <c r="S57" s="11"/>
      <c r="T57" s="12"/>
    </row>
    <row r="58" spans="1:20" ht="18.95" customHeight="1" x14ac:dyDescent="0.15">
      <c r="A58" s="46"/>
      <c r="B58" s="46"/>
      <c r="C58" s="46"/>
      <c r="D58" s="12"/>
      <c r="E58" s="12"/>
      <c r="F58" s="10"/>
      <c r="G58" s="27"/>
      <c r="H58" s="23"/>
      <c r="I58" s="3"/>
      <c r="J58" s="23"/>
      <c r="K58" s="11"/>
      <c r="L58" s="23"/>
      <c r="M58" s="11"/>
      <c r="N58" s="23"/>
      <c r="O58" s="11"/>
      <c r="P58" s="23"/>
      <c r="Q58" s="11"/>
      <c r="R58" s="23"/>
      <c r="S58" s="11"/>
      <c r="T58" s="12"/>
    </row>
    <row r="59" spans="1:20" ht="18.95" customHeight="1" x14ac:dyDescent="0.15">
      <c r="A59" s="46"/>
      <c r="B59" s="46"/>
      <c r="C59" s="46"/>
      <c r="D59" s="12"/>
      <c r="E59" s="12"/>
      <c r="F59" s="10"/>
      <c r="G59" s="27"/>
      <c r="H59" s="23"/>
      <c r="I59" s="3"/>
      <c r="J59" s="23"/>
      <c r="K59" s="11"/>
      <c r="L59" s="23"/>
      <c r="M59" s="11"/>
      <c r="N59" s="23"/>
      <c r="O59" s="11"/>
      <c r="P59" s="23"/>
      <c r="Q59" s="11"/>
      <c r="R59" s="23"/>
      <c r="S59" s="11"/>
      <c r="T59" s="12"/>
    </row>
    <row r="60" spans="1:20" ht="18.95" customHeight="1" x14ac:dyDescent="0.15">
      <c r="A60" s="46"/>
      <c r="B60" s="46"/>
      <c r="C60" s="46"/>
      <c r="D60" s="12"/>
      <c r="E60" s="12"/>
      <c r="F60" s="10"/>
      <c r="G60" s="27"/>
      <c r="H60" s="23"/>
      <c r="I60" s="3"/>
      <c r="J60" s="23"/>
      <c r="K60" s="11"/>
      <c r="L60" s="23"/>
      <c r="M60" s="11"/>
      <c r="N60" s="23"/>
      <c r="O60" s="11"/>
      <c r="P60" s="23"/>
      <c r="Q60" s="11"/>
      <c r="R60" s="23"/>
      <c r="S60" s="11"/>
      <c r="T60" s="12"/>
    </row>
    <row r="61" spans="1:20" ht="18.95" customHeight="1" x14ac:dyDescent="0.15">
      <c r="A61" s="46"/>
      <c r="B61" s="46"/>
      <c r="C61" s="46"/>
      <c r="D61" s="12"/>
      <c r="E61" s="12"/>
      <c r="F61" s="10"/>
      <c r="G61" s="27"/>
      <c r="H61" s="23"/>
      <c r="I61" s="3"/>
      <c r="J61" s="23"/>
      <c r="K61" s="11"/>
      <c r="L61" s="23"/>
      <c r="M61" s="11"/>
      <c r="N61" s="23"/>
      <c r="O61" s="11"/>
      <c r="P61" s="23"/>
      <c r="Q61" s="11"/>
      <c r="R61" s="23"/>
      <c r="S61" s="11"/>
      <c r="T61" s="12"/>
    </row>
    <row r="62" spans="1:20" ht="18.95" customHeight="1" x14ac:dyDescent="0.15">
      <c r="A62" s="46"/>
      <c r="B62" s="46"/>
      <c r="C62" s="46"/>
      <c r="D62" s="12"/>
      <c r="E62" s="12"/>
      <c r="F62" s="10"/>
      <c r="G62" s="27"/>
      <c r="H62" s="23"/>
      <c r="I62" s="3"/>
      <c r="J62" s="23"/>
      <c r="K62" s="11"/>
      <c r="L62" s="23"/>
      <c r="M62" s="11"/>
      <c r="N62" s="23"/>
      <c r="O62" s="11"/>
      <c r="P62" s="23"/>
      <c r="Q62" s="11"/>
      <c r="R62" s="23"/>
      <c r="S62" s="11"/>
      <c r="T62" s="12"/>
    </row>
    <row r="63" spans="1:20" ht="18.95" customHeight="1" x14ac:dyDescent="0.15">
      <c r="A63" s="46"/>
      <c r="B63" s="46"/>
      <c r="C63" s="46"/>
      <c r="D63" s="12"/>
      <c r="E63" s="12"/>
      <c r="F63" s="10"/>
      <c r="G63" s="27"/>
      <c r="H63" s="23"/>
      <c r="I63" s="3"/>
      <c r="J63" s="23"/>
      <c r="K63" s="11"/>
      <c r="L63" s="23"/>
      <c r="M63" s="11"/>
      <c r="N63" s="23"/>
      <c r="O63" s="11"/>
      <c r="P63" s="23"/>
      <c r="Q63" s="11"/>
      <c r="R63" s="23"/>
      <c r="S63" s="11"/>
      <c r="T63" s="12"/>
    </row>
  </sheetData>
  <mergeCells count="14">
    <mergeCell ref="A2:A3"/>
    <mergeCell ref="L2:M2"/>
    <mergeCell ref="B2:B3"/>
    <mergeCell ref="C2:C3"/>
    <mergeCell ref="D2:D3"/>
    <mergeCell ref="P2:Q2"/>
    <mergeCell ref="D1:T1"/>
    <mergeCell ref="R2:S2"/>
    <mergeCell ref="T2:T3"/>
    <mergeCell ref="F2:F3"/>
    <mergeCell ref="G2:G3"/>
    <mergeCell ref="J2:K2"/>
    <mergeCell ref="N2:O2"/>
    <mergeCell ref="E2:E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 지정된 범위</vt:lpstr>
      </vt:variant>
      <vt:variant>
        <vt:i4>24</vt:i4>
      </vt:variant>
    </vt:vector>
  </HeadingPairs>
  <TitlesOfParts>
    <vt:vector size="41" baseType="lpstr">
      <vt:lpstr>원가계산서(총괄)</vt:lpstr>
      <vt:lpstr>원가계산서(전기)</vt:lpstr>
      <vt:lpstr>총괄표(전기)</vt:lpstr>
      <vt:lpstr>내역서(전기)</vt:lpstr>
      <vt:lpstr>일대목차(전기)</vt:lpstr>
      <vt:lpstr>일위대가(전기)</vt:lpstr>
      <vt:lpstr>일위노임(전기)</vt:lpstr>
      <vt:lpstr>합산자재</vt:lpstr>
      <vt:lpstr>단가조사(전기)</vt:lpstr>
      <vt:lpstr>원가계산서(기계)</vt:lpstr>
      <vt:lpstr>집계표(기계)</vt:lpstr>
      <vt:lpstr>내역서(기계)</vt:lpstr>
      <vt:lpstr>일위대가목록(기계)</vt:lpstr>
      <vt:lpstr>일위대가(기계)</vt:lpstr>
      <vt:lpstr>단가대비표(기계)</vt:lpstr>
      <vt:lpstr>옵션</vt:lpstr>
      <vt:lpstr>사용설명</vt:lpstr>
      <vt:lpstr>'내역서(기계)'!Print_Area</vt:lpstr>
      <vt:lpstr>'내역서(전기)'!Print_Area</vt:lpstr>
      <vt:lpstr>'단가대비표(기계)'!Print_Area</vt:lpstr>
      <vt:lpstr>'원가계산서(기계)'!Print_Area</vt:lpstr>
      <vt:lpstr>'원가계산서(전기)'!Print_Area</vt:lpstr>
      <vt:lpstr>'원가계산서(총괄)'!Print_Area</vt:lpstr>
      <vt:lpstr>'일위노임(전기)'!Print_Area</vt:lpstr>
      <vt:lpstr>'일위대가(기계)'!Print_Area</vt:lpstr>
      <vt:lpstr>'일위대가(전기)'!Print_Area</vt:lpstr>
      <vt:lpstr>'일위대가목록(기계)'!Print_Area</vt:lpstr>
      <vt:lpstr>'집계표(기계)'!Print_Area</vt:lpstr>
      <vt:lpstr>'총괄표(전기)'!Print_Area</vt:lpstr>
      <vt:lpstr>'내역서(기계)'!Print_Titles</vt:lpstr>
      <vt:lpstr>'내역서(전기)'!Print_Titles</vt:lpstr>
      <vt:lpstr>'단가대비표(기계)'!Print_Titles</vt:lpstr>
      <vt:lpstr>'단가조사(전기)'!Print_Titles</vt:lpstr>
      <vt:lpstr>'일대목차(전기)'!Print_Titles</vt:lpstr>
      <vt:lpstr>'일위노임(전기)'!Print_Titles</vt:lpstr>
      <vt:lpstr>'일위대가(기계)'!Print_Titles</vt:lpstr>
      <vt:lpstr>'일위대가(전기)'!Print_Titles</vt:lpstr>
      <vt:lpstr>'일위대가목록(기계)'!Print_Titles</vt:lpstr>
      <vt:lpstr>'집계표(기계)'!Print_Titles</vt:lpstr>
      <vt:lpstr>'총괄표(전기)'!Print_Titles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정희라</cp:lastModifiedBy>
  <cp:lastPrinted>2012-05-12T23:39:48Z</cp:lastPrinted>
  <dcterms:created xsi:type="dcterms:W3CDTF">2002-09-09T02:35:17Z</dcterms:created>
  <dcterms:modified xsi:type="dcterms:W3CDTF">2025-09-19T06:19:55Z</dcterms:modified>
</cp:coreProperties>
</file>