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75" windowHeight="10905"/>
  </bookViews>
  <sheets>
    <sheet name="금액산출내역서" sheetId="1" r:id="rId1"/>
  </sheets>
  <calcPr calcId="145621"/>
</workbook>
</file>

<file path=xl/calcChain.xml><?xml version="1.0" encoding="utf-8"?>
<calcChain xmlns="http://schemas.openxmlformats.org/spreadsheetml/2006/main">
  <c r="H21" i="1" l="1"/>
  <c r="H15" i="1"/>
  <c r="H22" i="1" l="1"/>
  <c r="F7" i="1"/>
  <c r="H23" i="1" l="1"/>
  <c r="H24" i="1" s="1"/>
  <c r="H25" i="1" s="1"/>
  <c r="H26" i="1" l="1"/>
  <c r="H27" i="1" s="1"/>
</calcChain>
</file>

<file path=xl/sharedStrings.xml><?xml version="1.0" encoding="utf-8"?>
<sst xmlns="http://schemas.openxmlformats.org/spreadsheetml/2006/main" count="51" uniqueCount="46">
  <si>
    <r>
      <t xml:space="preserve">)  </t>
    </r>
    <r>
      <rPr>
        <b/>
        <sz val="9"/>
        <color rgb="FFC00000"/>
        <rFont val="경기천년바탕 Regular"/>
        <family val="1"/>
        <charset val="129"/>
      </rPr>
      <t>*VAT 포함</t>
    </r>
  </si>
  <si>
    <t>최종 산출금액 (원 단위 절사)</t>
  </si>
  <si>
    <t>단가(원)</t>
  </si>
  <si>
    <t>소계 합</t>
  </si>
  <si>
    <t>세부내역</t>
  </si>
  <si>
    <t>계(원)</t>
  </si>
  <si>
    <t>합계의 5%</t>
  </si>
  <si>
    <t>산출금액</t>
  </si>
  <si>
    <t>단위(회)</t>
  </si>
  <si>
    <t>총원가X10%</t>
  </si>
  <si>
    <t>총원가+부가세</t>
  </si>
  <si>
    <t>기간(월)</t>
  </si>
  <si>
    <t>일반관리비</t>
  </si>
  <si>
    <t>금액</t>
  </si>
  <si>
    <t>총원가</t>
  </si>
  <si>
    <t>원(</t>
  </si>
  <si>
    <t>이윤</t>
  </si>
  <si>
    <t>합계</t>
  </si>
  <si>
    <t>구분</t>
  </si>
  <si>
    <t>총계</t>
  </si>
  <si>
    <t>부가세</t>
  </si>
  <si>
    <t>소계</t>
  </si>
  <si>
    <t>일금</t>
  </si>
  <si>
    <t>항목</t>
  </si>
  <si>
    <t>소계 합+일반관리비+이윤</t>
  </si>
  <si>
    <t>(합계+일반관리비)의 5%</t>
  </si>
  <si>
    <t>삼억칠천오백만</t>
    <phoneticPr fontId="10" type="noConversion"/>
  </si>
  <si>
    <t>소계</t>
    <phoneticPr fontId="10" type="noConversion"/>
  </si>
  <si>
    <t>수량(식)</t>
    <phoneticPr fontId="10" type="noConversion"/>
  </si>
  <si>
    <t>종류</t>
    <phoneticPr fontId="10" type="noConversion"/>
  </si>
  <si>
    <t>시설물 및 장비</t>
    <phoneticPr fontId="10" type="noConversion"/>
  </si>
  <si>
    <t>홍보</t>
    <phoneticPr fontId="10" type="noConversion"/>
  </si>
  <si>
    <t>2021년 경기평화광장 겨울축제 눈썰매장 용역 산출내역서</t>
    <phoneticPr fontId="10" type="noConversion"/>
  </si>
  <si>
    <t>시설물 설치</t>
    <phoneticPr fontId="10" type="noConversion"/>
  </si>
  <si>
    <t>광장 중앙 조형물 설치</t>
    <phoneticPr fontId="10" type="noConversion"/>
  </si>
  <si>
    <t>북카페 조형물 설치</t>
    <phoneticPr fontId="10" type="noConversion"/>
  </si>
  <si>
    <t>나무장식 조형물 설치</t>
    <phoneticPr fontId="10" type="noConversion"/>
  </si>
  <si>
    <t>포토존 설치</t>
    <phoneticPr fontId="10" type="noConversion"/>
  </si>
  <si>
    <t>전기공사</t>
    <phoneticPr fontId="10" type="noConversion"/>
  </si>
  <si>
    <t>전기 간성공사, 차단기설치 등</t>
    <phoneticPr fontId="10" type="noConversion"/>
  </si>
  <si>
    <t>시설 및 공사
 부문</t>
    <phoneticPr fontId="10" type="noConversion"/>
  </si>
  <si>
    <t>홍보물 제작 및 이벤트</t>
    <phoneticPr fontId="10" type="noConversion"/>
  </si>
  <si>
    <t>가로등 배너</t>
    <phoneticPr fontId="10" type="noConversion"/>
  </si>
  <si>
    <t>현수막, 안내싸인물</t>
    <phoneticPr fontId="10" type="noConversion"/>
  </si>
  <si>
    <t>리플렛 제작</t>
    <phoneticPr fontId="10" type="noConversion"/>
  </si>
  <si>
    <t>홍보 이벤트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</si>
</sst>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0"/>
      <color rgb="FF000000"/>
      <name val="경기천년바탕 Regular"/>
      <family val="1"/>
      <charset val="129"/>
    </font>
    <font>
      <b/>
      <sz val="16"/>
      <color rgb="FF000000"/>
      <name val="경기천년바탕 Regular"/>
      <family val="1"/>
      <charset val="129"/>
    </font>
    <font>
      <sz val="11"/>
      <color rgb="FF000000"/>
      <name val="경기천년바탕 Regular"/>
      <family val="1"/>
      <charset val="129"/>
    </font>
    <font>
      <b/>
      <sz val="10"/>
      <color rgb="FF000000"/>
      <name val="경기천년바탕 Regular"/>
      <family val="1"/>
      <charset val="129"/>
    </font>
    <font>
      <b/>
      <sz val="8"/>
      <color rgb="FF000000"/>
      <name val="경기천년바탕 Regular"/>
      <family val="1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경기천년바탕 Regular"/>
      <family val="1"/>
      <charset val="129"/>
    </font>
    <font>
      <b/>
      <sz val="9"/>
      <color rgb="FFC00000"/>
      <name val="경기천년바탕 Regular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9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NumberFormat="1">
      <alignment vertical="center"/>
    </xf>
    <xf numFmtId="41" fontId="0" fillId="0" borderId="0" xfId="1" applyNumberFormat="1" applyFo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 wrapText="1"/>
    </xf>
    <xf numFmtId="41" fontId="4" fillId="0" borderId="3" xfId="1" applyNumberFormat="1" applyFont="1" applyBorder="1" applyAlignment="1">
      <alignment horizontal="center" vertical="center" wrapText="1"/>
    </xf>
    <xf numFmtId="41" fontId="4" fillId="0" borderId="1" xfId="1" applyNumberFormat="1" applyFont="1" applyBorder="1" applyAlignment="1">
      <alignment horizontal="center" vertical="center" wrapText="1"/>
    </xf>
    <xf numFmtId="41" fontId="1" fillId="0" borderId="4" xfId="1" applyNumberFormat="1" applyFont="1" applyBorder="1" applyAlignment="1">
      <alignment horizontal="center" vertical="center" wrapText="1"/>
    </xf>
    <xf numFmtId="41" fontId="4" fillId="0" borderId="5" xfId="1" applyNumberFormat="1" applyFont="1" applyBorder="1" applyAlignment="1">
      <alignment horizontal="center" vertical="center" wrapText="1"/>
    </xf>
    <xf numFmtId="41" fontId="4" fillId="0" borderId="6" xfId="1" applyNumberFormat="1" applyFont="1" applyBorder="1" applyAlignment="1">
      <alignment horizontal="center" vertical="center" wrapText="1"/>
    </xf>
    <xf numFmtId="41" fontId="1" fillId="0" borderId="7" xfId="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>
      <alignment vertical="center"/>
    </xf>
    <xf numFmtId="41" fontId="3" fillId="0" borderId="0" xfId="1" applyNumberFormat="1" applyFont="1">
      <alignment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41" fontId="4" fillId="2" borderId="9" xfId="1" applyNumberFormat="1" applyFont="1" applyFill="1" applyBorder="1" applyAlignment="1">
      <alignment horizontal="center" vertical="center"/>
    </xf>
    <xf numFmtId="41" fontId="5" fillId="2" borderId="10" xfId="1" applyNumberFormat="1" applyFont="1" applyFill="1" applyBorder="1" applyAlignment="1">
      <alignment horizontal="center" vertical="center"/>
    </xf>
    <xf numFmtId="41" fontId="1" fillId="0" borderId="4" xfId="1" applyNumberFormat="1" applyFont="1" applyBorder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1" fontId="1" fillId="3" borderId="4" xfId="1" applyNumberFormat="1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41" fontId="1" fillId="0" borderId="1" xfId="1" applyNumberFormat="1" applyFont="1" applyBorder="1" applyAlignment="1">
      <alignment horizontal="center" vertical="center" wrapText="1"/>
    </xf>
    <xf numFmtId="41" fontId="1" fillId="0" borderId="6" xfId="1" applyNumberFormat="1" applyFont="1" applyBorder="1" applyAlignment="1">
      <alignment horizontal="center" vertical="center" wrapText="1"/>
    </xf>
    <xf numFmtId="41" fontId="3" fillId="0" borderId="0" xfId="1" applyNumberFormat="1" applyFont="1">
      <alignment vertical="center"/>
    </xf>
    <xf numFmtId="41" fontId="0" fillId="0" borderId="0" xfId="1" applyNumberFormat="1" applyFont="1">
      <alignment vertical="center"/>
    </xf>
    <xf numFmtId="0" fontId="4" fillId="5" borderId="12" xfId="0" applyNumberFormat="1" applyFont="1" applyFill="1" applyBorder="1" applyAlignment="1">
      <alignment horizontal="center" vertical="center"/>
    </xf>
    <xf numFmtId="41" fontId="4" fillId="5" borderId="13" xfId="1" applyNumberFormat="1" applyFont="1" applyFill="1" applyBorder="1" applyAlignment="1">
      <alignment horizontal="center" vertical="center"/>
    </xf>
    <xf numFmtId="41" fontId="4" fillId="6" borderId="14" xfId="1" applyNumberFormat="1" applyFont="1" applyFill="1" applyBorder="1" applyAlignment="1">
      <alignment horizontal="center" vertical="center"/>
    </xf>
    <xf numFmtId="41" fontId="4" fillId="6" borderId="14" xfId="1" applyNumberFormat="1" applyFont="1" applyFill="1" applyBorder="1" applyAlignment="1">
      <alignment horizontal="center" vertical="center"/>
    </xf>
    <xf numFmtId="41" fontId="4" fillId="6" borderId="15" xfId="1" applyNumberFormat="1" applyFont="1" applyFill="1" applyBorder="1" applyAlignment="1">
      <alignment horizontal="center" vertical="center"/>
    </xf>
    <xf numFmtId="41" fontId="1" fillId="4" borderId="17" xfId="1" applyNumberFormat="1" applyFont="1" applyFill="1" applyBorder="1">
      <alignment vertical="center"/>
    </xf>
    <xf numFmtId="0" fontId="4" fillId="7" borderId="18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4" fillId="7" borderId="14" xfId="0" applyNumberFormat="1" applyFont="1" applyFill="1" applyBorder="1" applyAlignment="1">
      <alignment horizontal="center" vertical="center"/>
    </xf>
    <xf numFmtId="41" fontId="4" fillId="7" borderId="15" xfId="1" applyNumberFormat="1" applyFont="1" applyFill="1" applyBorder="1">
      <alignment vertical="center"/>
    </xf>
    <xf numFmtId="0" fontId="4" fillId="0" borderId="6" xfId="0" applyNumberFormat="1" applyFont="1" applyBorder="1" applyAlignment="1">
      <alignment horizontal="center" vertical="center"/>
    </xf>
    <xf numFmtId="41" fontId="1" fillId="0" borderId="7" xfId="1" applyNumberFormat="1" applyFont="1" applyBorder="1">
      <alignment vertical="center"/>
    </xf>
    <xf numFmtId="0" fontId="4" fillId="6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41" fontId="4" fillId="6" borderId="22" xfId="1" applyNumberFormat="1" applyFont="1" applyFill="1" applyBorder="1" applyAlignment="1">
      <alignment horizontal="center" vertical="center"/>
    </xf>
    <xf numFmtId="41" fontId="4" fillId="6" borderId="22" xfId="1" applyNumberFormat="1" applyFont="1" applyFill="1" applyBorder="1" applyAlignment="1">
      <alignment horizontal="center" vertical="center"/>
    </xf>
    <xf numFmtId="41" fontId="4" fillId="6" borderId="24" xfId="1" applyNumberFormat="1" applyFont="1" applyFill="1" applyBorder="1" applyAlignment="1">
      <alignment horizontal="center" vertical="center"/>
    </xf>
    <xf numFmtId="41" fontId="1" fillId="4" borderId="25" xfId="1" applyNumberFormat="1" applyFont="1" applyFill="1" applyBorder="1">
      <alignment vertical="center"/>
    </xf>
    <xf numFmtId="41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41" fontId="4" fillId="2" borderId="26" xfId="1" applyNumberFormat="1" applyFont="1" applyFill="1" applyBorder="1">
      <alignment vertical="center"/>
    </xf>
    <xf numFmtId="0" fontId="6" fillId="0" borderId="0" xfId="0" applyNumberFormat="1" applyFont="1">
      <alignment vertical="center"/>
    </xf>
    <xf numFmtId="0" fontId="4" fillId="8" borderId="27" xfId="0" applyNumberFormat="1" applyFont="1" applyFill="1" applyBorder="1" applyAlignment="1">
      <alignment horizontal="center" vertical="center"/>
    </xf>
    <xf numFmtId="0" fontId="4" fillId="8" borderId="11" xfId="0" applyNumberFormat="1" applyFont="1" applyFill="1" applyBorder="1" applyAlignment="1">
      <alignment horizontal="center" vertical="center"/>
    </xf>
    <xf numFmtId="0" fontId="4" fillId="6" borderId="22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41" fontId="0" fillId="0" borderId="0" xfId="1" applyNumberFormat="1" applyFont="1" applyFill="1">
      <alignment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1" fillId="0" borderId="4" xfId="1" applyNumberFormat="1" applyFont="1" applyFill="1" applyBorder="1">
      <alignment vertical="center"/>
    </xf>
    <xf numFmtId="41" fontId="1" fillId="0" borderId="16" xfId="1" applyNumberFormat="1" applyFont="1" applyFill="1" applyBorder="1">
      <alignment vertical="center"/>
    </xf>
    <xf numFmtId="0" fontId="4" fillId="0" borderId="5" xfId="0" applyNumberFormat="1" applyFont="1" applyBorder="1" applyAlignment="1">
      <alignment horizontal="center" vertical="center"/>
    </xf>
    <xf numFmtId="41" fontId="1" fillId="7" borderId="15" xfId="1" applyNumberFormat="1" applyFont="1" applyFill="1" applyBorder="1">
      <alignment vertical="center"/>
    </xf>
    <xf numFmtId="41" fontId="4" fillId="8" borderId="7" xfId="1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41" fontId="1" fillId="0" borderId="1" xfId="0" applyNumberFormat="1" applyFont="1" applyFill="1" applyBorder="1">
      <alignment vertical="center"/>
    </xf>
    <xf numFmtId="176" fontId="1" fillId="0" borderId="19" xfId="0" applyNumberFormat="1" applyFont="1" applyFill="1" applyBorder="1">
      <alignment vertical="center"/>
    </xf>
    <xf numFmtId="41" fontId="1" fillId="0" borderId="19" xfId="0" applyNumberFormat="1" applyFont="1" applyFill="1" applyBorder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9" fillId="0" borderId="0" xfId="0" applyNumberFormat="1" applyFont="1">
      <alignment vertical="center"/>
    </xf>
    <xf numFmtId="0" fontId="1" fillId="4" borderId="49" xfId="0" applyNumberFormat="1" applyFont="1" applyFill="1" applyBorder="1" applyAlignment="1">
      <alignment horizontal="center" vertical="center"/>
    </xf>
    <xf numFmtId="0" fontId="1" fillId="4" borderId="53" xfId="0" applyNumberFormat="1" applyFont="1" applyFill="1" applyBorder="1" applyAlignment="1">
      <alignment horizontal="center" vertical="center"/>
    </xf>
    <xf numFmtId="0" fontId="1" fillId="4" borderId="50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2" borderId="32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horizontal="center" vertical="center"/>
    </xf>
    <xf numFmtId="0" fontId="4" fillId="8" borderId="45" xfId="0" applyNumberFormat="1" applyFont="1" applyFill="1" applyBorder="1" applyAlignment="1">
      <alignment horizontal="center" vertical="center"/>
    </xf>
    <xf numFmtId="0" fontId="4" fillId="8" borderId="46" xfId="0" applyNumberFormat="1" applyFont="1" applyFill="1" applyBorder="1" applyAlignment="1">
      <alignment horizontal="center" vertical="center"/>
    </xf>
    <xf numFmtId="0" fontId="4" fillId="8" borderId="47" xfId="0" applyNumberFormat="1" applyFont="1" applyFill="1" applyBorder="1" applyAlignment="1">
      <alignment horizontal="center" vertical="center"/>
    </xf>
    <xf numFmtId="0" fontId="1" fillId="3" borderId="34" xfId="0" applyNumberFormat="1" applyFont="1" applyFill="1" applyBorder="1" applyAlignment="1">
      <alignment horizontal="center" vertical="center"/>
    </xf>
    <xf numFmtId="0" fontId="1" fillId="3" borderId="35" xfId="0" applyNumberFormat="1" applyFont="1" applyFill="1" applyBorder="1" applyAlignment="1">
      <alignment horizontal="center" vertical="center"/>
    </xf>
    <xf numFmtId="0" fontId="1" fillId="3" borderId="36" xfId="0" applyNumberFormat="1" applyFont="1" applyFill="1" applyBorder="1" applyAlignment="1">
      <alignment horizontal="center" vertical="center"/>
    </xf>
    <xf numFmtId="0" fontId="1" fillId="7" borderId="29" xfId="0" applyNumberFormat="1" applyFont="1" applyFill="1" applyBorder="1" applyAlignment="1">
      <alignment horizontal="center" vertical="center"/>
    </xf>
    <xf numFmtId="0" fontId="1" fillId="7" borderId="30" xfId="0" applyNumberFormat="1" applyFont="1" applyFill="1" applyBorder="1" applyAlignment="1">
      <alignment horizontal="center" vertical="center"/>
    </xf>
    <xf numFmtId="0" fontId="1" fillId="7" borderId="37" xfId="0" applyNumberFormat="1" applyFont="1" applyFill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4" borderId="23" xfId="0" applyNumberFormat="1" applyFont="1" applyFill="1" applyBorder="1" applyAlignment="1">
      <alignment horizontal="center" vertical="center"/>
    </xf>
    <xf numFmtId="0" fontId="4" fillId="6" borderId="22" xfId="0" applyNumberFormat="1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4" fillId="9" borderId="29" xfId="0" applyNumberFormat="1" applyFont="1" applyFill="1" applyBorder="1" applyAlignment="1">
      <alignment horizontal="center" vertical="center"/>
    </xf>
    <xf numFmtId="0" fontId="4" fillId="9" borderId="37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1" fontId="1" fillId="0" borderId="29" xfId="1" applyNumberFormat="1" applyFont="1" applyBorder="1" applyAlignment="1">
      <alignment horizontal="center" vertical="center" wrapText="1"/>
    </xf>
    <xf numFmtId="41" fontId="1" fillId="0" borderId="30" xfId="1" applyNumberFormat="1" applyFont="1" applyBorder="1" applyAlignment="1">
      <alignment horizontal="center" vertical="center" wrapText="1"/>
    </xf>
    <xf numFmtId="41" fontId="1" fillId="0" borderId="31" xfId="1" applyNumberFormat="1" applyFont="1" applyBorder="1" applyAlignment="1">
      <alignment horizontal="center" vertical="center" wrapText="1"/>
    </xf>
    <xf numFmtId="41" fontId="1" fillId="0" borderId="1" xfId="1" applyNumberFormat="1" applyFont="1" applyBorder="1" applyAlignment="1">
      <alignment horizontal="center" vertical="center" wrapText="1"/>
    </xf>
    <xf numFmtId="41" fontId="1" fillId="0" borderId="4" xfId="1" applyNumberFormat="1" applyFont="1" applyBorder="1" applyAlignment="1">
      <alignment horizontal="center" vertical="center" wrapText="1"/>
    </xf>
    <xf numFmtId="41" fontId="7" fillId="2" borderId="9" xfId="1" applyNumberFormat="1" applyFont="1" applyFill="1" applyBorder="1" applyAlignment="1">
      <alignment horizontal="center" vertical="center"/>
    </xf>
    <xf numFmtId="0" fontId="4" fillId="5" borderId="32" xfId="0" applyNumberFormat="1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4" fillId="5" borderId="33" xfId="0" applyNumberFormat="1" applyFont="1" applyFill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 wrapText="1"/>
    </xf>
    <xf numFmtId="0" fontId="4" fillId="0" borderId="41" xfId="0" applyNumberFormat="1" applyFont="1" applyBorder="1" applyAlignment="1">
      <alignment horizontal="center" vertical="center" wrapText="1"/>
    </xf>
    <xf numFmtId="0" fontId="4" fillId="0" borderId="42" xfId="0" applyNumberFormat="1" applyFont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A15F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금액산출내역서">
    <pageSetUpPr fitToPage="1"/>
  </sheetPr>
  <dimension ref="A1:N33"/>
  <sheetViews>
    <sheetView tabSelected="1" topLeftCell="A15" zoomScaleNormal="100" zoomScaleSheetLayoutView="75" workbookViewId="0">
      <selection activeCell="H10" sqref="H10"/>
    </sheetView>
  </sheetViews>
  <sheetFormatPr defaultColWidth="9" defaultRowHeight="16.5" x14ac:dyDescent="0.3"/>
  <cols>
    <col min="1" max="1" width="13" style="2" customWidth="1"/>
    <col min="2" max="2" width="7.5" style="2" customWidth="1"/>
    <col min="3" max="3" width="10.875" style="2" bestFit="1" customWidth="1"/>
    <col min="4" max="4" width="52.5" style="2" customWidth="1"/>
    <col min="5" max="5" width="27.625" style="3" customWidth="1"/>
    <col min="6" max="6" width="11.625" style="29" customWidth="1"/>
    <col min="7" max="7" width="11.625" style="3" customWidth="1"/>
    <col min="8" max="8" width="15.875" style="3" bestFit="1" customWidth="1"/>
    <col min="9" max="9" width="5" style="2" customWidth="1"/>
    <col min="10" max="10" width="13" style="2" bestFit="1" customWidth="1"/>
  </cols>
  <sheetData>
    <row r="1" spans="1:10" ht="48" customHeight="1" x14ac:dyDescent="0.3">
      <c r="A1" s="107" t="s">
        <v>32</v>
      </c>
      <c r="B1" s="107"/>
      <c r="C1" s="108"/>
      <c r="D1" s="108"/>
      <c r="E1" s="108"/>
      <c r="F1" s="108"/>
      <c r="G1" s="108"/>
      <c r="H1" s="108"/>
    </row>
    <row r="2" spans="1:10" ht="30" hidden="1" customHeight="1" x14ac:dyDescent="0.3">
      <c r="A2" s="4"/>
      <c r="B2" s="4"/>
      <c r="C2" s="5"/>
      <c r="D2" s="5"/>
      <c r="E2" s="6"/>
      <c r="F2" s="109"/>
      <c r="G2" s="110"/>
      <c r="H2" s="111"/>
    </row>
    <row r="3" spans="1:10" ht="30" hidden="1" customHeight="1" x14ac:dyDescent="0.3">
      <c r="A3" s="4"/>
      <c r="B3" s="4"/>
      <c r="C3" s="5"/>
      <c r="D3" s="5"/>
      <c r="E3" s="7"/>
      <c r="F3" s="26"/>
      <c r="G3" s="8"/>
      <c r="H3" s="9"/>
    </row>
    <row r="4" spans="1:10" ht="30" hidden="1" customHeight="1" x14ac:dyDescent="0.3">
      <c r="A4" s="4"/>
      <c r="B4" s="4"/>
      <c r="C4" s="5"/>
      <c r="D4" s="5"/>
      <c r="E4" s="7"/>
      <c r="F4" s="112"/>
      <c r="G4" s="112"/>
      <c r="H4" s="113"/>
    </row>
    <row r="5" spans="1:10" ht="30" hidden="1" customHeight="1" x14ac:dyDescent="0.3">
      <c r="A5" s="4"/>
      <c r="B5" s="4"/>
      <c r="C5" s="5"/>
      <c r="D5" s="5"/>
      <c r="E5" s="10"/>
      <c r="F5" s="27"/>
      <c r="G5" s="11"/>
      <c r="H5" s="12"/>
    </row>
    <row r="6" spans="1:10" ht="30" customHeight="1" thickBot="1" x14ac:dyDescent="0.35">
      <c r="A6" s="13"/>
      <c r="B6" s="13"/>
      <c r="C6" s="13"/>
      <c r="D6" s="14"/>
      <c r="E6" s="15"/>
      <c r="F6" s="28"/>
      <c r="G6" s="15"/>
      <c r="H6" s="15"/>
    </row>
    <row r="7" spans="1:10" ht="30" customHeight="1" thickBot="1" x14ac:dyDescent="0.35">
      <c r="A7" s="16" t="s">
        <v>7</v>
      </c>
      <c r="B7" s="17"/>
      <c r="C7" s="17" t="s">
        <v>22</v>
      </c>
      <c r="D7" s="59" t="s">
        <v>26</v>
      </c>
      <c r="E7" s="18" t="s">
        <v>15</v>
      </c>
      <c r="F7" s="114">
        <f>H28</f>
        <v>120000000</v>
      </c>
      <c r="G7" s="114"/>
      <c r="H7" s="19" t="s">
        <v>0</v>
      </c>
    </row>
    <row r="8" spans="1:10" ht="30" customHeight="1" thickBot="1" x14ac:dyDescent="0.35">
      <c r="A8" s="30" t="s">
        <v>23</v>
      </c>
      <c r="B8" s="115" t="s">
        <v>4</v>
      </c>
      <c r="C8" s="116"/>
      <c r="D8" s="116"/>
      <c r="E8" s="116"/>
      <c r="F8" s="116"/>
      <c r="G8" s="117"/>
      <c r="H8" s="31" t="s">
        <v>13</v>
      </c>
    </row>
    <row r="9" spans="1:10" ht="30" customHeight="1" x14ac:dyDescent="0.3">
      <c r="A9" s="100" t="s">
        <v>40</v>
      </c>
      <c r="B9" s="103" t="s">
        <v>18</v>
      </c>
      <c r="C9" s="104"/>
      <c r="D9" s="43" t="s">
        <v>30</v>
      </c>
      <c r="E9" s="32" t="s">
        <v>2</v>
      </c>
      <c r="F9" s="33" t="s">
        <v>11</v>
      </c>
      <c r="G9" s="32" t="s">
        <v>28</v>
      </c>
      <c r="H9" s="34" t="s">
        <v>5</v>
      </c>
    </row>
    <row r="10" spans="1:10" ht="30" customHeight="1" x14ac:dyDescent="0.3">
      <c r="A10" s="101"/>
      <c r="B10" s="121" t="s">
        <v>33</v>
      </c>
      <c r="C10" s="122"/>
      <c r="D10" s="56" t="s">
        <v>34</v>
      </c>
      <c r="E10" s="50">
        <v>21490000</v>
      </c>
      <c r="F10" s="49">
        <v>3</v>
      </c>
      <c r="G10" s="50">
        <v>1</v>
      </c>
      <c r="H10" s="20">
        <v>25000000</v>
      </c>
    </row>
    <row r="11" spans="1:10" s="1" customFormat="1" ht="30" customHeight="1" x14ac:dyDescent="0.3">
      <c r="A11" s="101"/>
      <c r="B11" s="76"/>
      <c r="C11" s="77"/>
      <c r="D11" s="70" t="s">
        <v>35</v>
      </c>
      <c r="E11" s="50">
        <v>21490000</v>
      </c>
      <c r="F11" s="49">
        <v>3</v>
      </c>
      <c r="G11" s="50">
        <v>1</v>
      </c>
      <c r="H11" s="20">
        <v>25000000</v>
      </c>
      <c r="I11" s="2"/>
      <c r="J11" s="2"/>
    </row>
    <row r="12" spans="1:10" s="1" customFormat="1" ht="30" customHeight="1" x14ac:dyDescent="0.3">
      <c r="A12" s="101"/>
      <c r="B12" s="76"/>
      <c r="C12" s="77"/>
      <c r="D12" s="70" t="s">
        <v>36</v>
      </c>
      <c r="E12" s="50">
        <v>21490000</v>
      </c>
      <c r="F12" s="49">
        <v>3</v>
      </c>
      <c r="G12" s="50">
        <v>1</v>
      </c>
      <c r="H12" s="20">
        <v>25000000</v>
      </c>
      <c r="I12" s="2"/>
      <c r="J12" s="2"/>
    </row>
    <row r="13" spans="1:10" s="1" customFormat="1" ht="30" customHeight="1" x14ac:dyDescent="0.3">
      <c r="A13" s="101"/>
      <c r="B13" s="76"/>
      <c r="C13" s="77"/>
      <c r="D13" s="70" t="s">
        <v>37</v>
      </c>
      <c r="E13" s="50">
        <v>7000000</v>
      </c>
      <c r="F13" s="49">
        <v>3</v>
      </c>
      <c r="G13" s="50">
        <v>1</v>
      </c>
      <c r="H13" s="20">
        <v>6000000</v>
      </c>
      <c r="I13" s="2"/>
      <c r="J13" s="2"/>
    </row>
    <row r="14" spans="1:10" ht="30" customHeight="1" x14ac:dyDescent="0.3">
      <c r="A14" s="101"/>
      <c r="B14" s="76" t="s">
        <v>38</v>
      </c>
      <c r="C14" s="77"/>
      <c r="D14" s="65" t="s">
        <v>39</v>
      </c>
      <c r="E14" s="66">
        <v>15000000</v>
      </c>
      <c r="F14" s="67">
        <v>3</v>
      </c>
      <c r="G14" s="66">
        <v>1</v>
      </c>
      <c r="H14" s="60">
        <v>10000000</v>
      </c>
    </row>
    <row r="15" spans="1:10" ht="30" customHeight="1" x14ac:dyDescent="0.3">
      <c r="A15" s="102"/>
      <c r="B15" s="105" t="s">
        <v>27</v>
      </c>
      <c r="C15" s="106"/>
      <c r="D15" s="73"/>
      <c r="E15" s="74"/>
      <c r="F15" s="74"/>
      <c r="G15" s="75"/>
      <c r="H15" s="35">
        <f>SUM(H10:H14)</f>
        <v>91000000</v>
      </c>
    </row>
    <row r="16" spans="1:10" ht="30" customHeight="1" x14ac:dyDescent="0.3">
      <c r="A16" s="118" t="s">
        <v>31</v>
      </c>
      <c r="B16" s="99" t="s">
        <v>18</v>
      </c>
      <c r="C16" s="99"/>
      <c r="D16" s="55" t="s">
        <v>29</v>
      </c>
      <c r="E16" s="45" t="s">
        <v>2</v>
      </c>
      <c r="F16" s="46" t="s">
        <v>8</v>
      </c>
      <c r="G16" s="45" t="s">
        <v>28</v>
      </c>
      <c r="H16" s="47" t="s">
        <v>5</v>
      </c>
    </row>
    <row r="17" spans="1:14" ht="31.5" customHeight="1" x14ac:dyDescent="0.3">
      <c r="A17" s="119"/>
      <c r="B17" s="96" t="s">
        <v>41</v>
      </c>
      <c r="C17" s="97"/>
      <c r="D17" s="71" t="s">
        <v>42</v>
      </c>
      <c r="E17" s="68">
        <v>1000000</v>
      </c>
      <c r="F17" s="69">
        <v>1</v>
      </c>
      <c r="G17" s="68">
        <v>1</v>
      </c>
      <c r="H17" s="61">
        <v>1000000</v>
      </c>
    </row>
    <row r="18" spans="1:14" s="1" customFormat="1" ht="31.5" customHeight="1" x14ac:dyDescent="0.3">
      <c r="A18" s="119"/>
      <c r="B18" s="123"/>
      <c r="C18" s="124"/>
      <c r="D18" s="71" t="s">
        <v>43</v>
      </c>
      <c r="E18" s="68">
        <v>1000000</v>
      </c>
      <c r="F18" s="69">
        <v>1</v>
      </c>
      <c r="G18" s="68">
        <v>1</v>
      </c>
      <c r="H18" s="61">
        <v>1000000</v>
      </c>
      <c r="I18" s="2"/>
      <c r="J18" s="2"/>
    </row>
    <row r="19" spans="1:14" s="1" customFormat="1" ht="31.5" customHeight="1" x14ac:dyDescent="0.3">
      <c r="A19" s="119"/>
      <c r="B19" s="123"/>
      <c r="C19" s="124"/>
      <c r="D19" s="71" t="s">
        <v>44</v>
      </c>
      <c r="E19" s="68">
        <v>3000000</v>
      </c>
      <c r="F19" s="69">
        <v>1</v>
      </c>
      <c r="G19" s="68">
        <v>1</v>
      </c>
      <c r="H19" s="61">
        <v>2948670</v>
      </c>
      <c r="I19" s="2"/>
      <c r="J19" s="2"/>
    </row>
    <row r="20" spans="1:14" ht="30" customHeight="1" x14ac:dyDescent="0.3">
      <c r="A20" s="119"/>
      <c r="B20" s="123"/>
      <c r="C20" s="124"/>
      <c r="D20" s="65" t="s">
        <v>45</v>
      </c>
      <c r="E20" s="68">
        <v>3000000</v>
      </c>
      <c r="F20" s="69">
        <v>1</v>
      </c>
      <c r="G20" s="68">
        <v>1</v>
      </c>
      <c r="H20" s="61">
        <v>3000000</v>
      </c>
    </row>
    <row r="21" spans="1:14" ht="30" customHeight="1" thickBot="1" x14ac:dyDescent="0.35">
      <c r="A21" s="120"/>
      <c r="B21" s="98" t="s">
        <v>21</v>
      </c>
      <c r="C21" s="98"/>
      <c r="D21" s="73"/>
      <c r="E21" s="74"/>
      <c r="F21" s="74"/>
      <c r="G21" s="75"/>
      <c r="H21" s="48">
        <f>SUM(H17:H20)</f>
        <v>7948670</v>
      </c>
    </row>
    <row r="22" spans="1:14" ht="30" customHeight="1" x14ac:dyDescent="0.3">
      <c r="A22" s="38" t="s">
        <v>17</v>
      </c>
      <c r="B22" s="39"/>
      <c r="C22" s="87" t="s">
        <v>3</v>
      </c>
      <c r="D22" s="88"/>
      <c r="E22" s="88"/>
      <c r="F22" s="88"/>
      <c r="G22" s="89"/>
      <c r="H22" s="40">
        <f>SUM(H15+H21)</f>
        <v>98948670</v>
      </c>
      <c r="I22" s="52"/>
      <c r="J22" s="58"/>
      <c r="K22" s="57"/>
      <c r="L22" s="57"/>
      <c r="M22" s="57"/>
      <c r="N22" s="57"/>
    </row>
    <row r="23" spans="1:14" ht="30" customHeight="1" x14ac:dyDescent="0.3">
      <c r="A23" s="21" t="s">
        <v>12</v>
      </c>
      <c r="B23" s="22"/>
      <c r="C23" s="93" t="s">
        <v>6</v>
      </c>
      <c r="D23" s="94"/>
      <c r="E23" s="94"/>
      <c r="F23" s="94"/>
      <c r="G23" s="95"/>
      <c r="H23" s="20">
        <f>H22*5%</f>
        <v>4947433.5</v>
      </c>
      <c r="I23" s="52"/>
      <c r="J23" s="58"/>
      <c r="K23" s="57"/>
      <c r="L23" s="57"/>
      <c r="M23" s="57"/>
      <c r="N23" s="57"/>
    </row>
    <row r="24" spans="1:14" ht="30" customHeight="1" thickBot="1" x14ac:dyDescent="0.35">
      <c r="A24" s="62" t="s">
        <v>16</v>
      </c>
      <c r="B24" s="41"/>
      <c r="C24" s="90" t="s">
        <v>25</v>
      </c>
      <c r="D24" s="91"/>
      <c r="E24" s="91"/>
      <c r="F24" s="91"/>
      <c r="G24" s="92"/>
      <c r="H24" s="42">
        <f>(H22+H23)*5%</f>
        <v>5194805.1750000007</v>
      </c>
      <c r="I24" s="52"/>
      <c r="J24" s="58"/>
      <c r="K24" s="57"/>
      <c r="L24" s="57"/>
      <c r="M24" s="57"/>
      <c r="N24" s="57"/>
    </row>
    <row r="25" spans="1:14" ht="30" customHeight="1" x14ac:dyDescent="0.3">
      <c r="A25" s="36" t="s">
        <v>14</v>
      </c>
      <c r="B25" s="37"/>
      <c r="C25" s="87" t="s">
        <v>24</v>
      </c>
      <c r="D25" s="88"/>
      <c r="E25" s="88"/>
      <c r="F25" s="88"/>
      <c r="G25" s="89"/>
      <c r="H25" s="63">
        <f>H22+H23+H24</f>
        <v>109090908.675</v>
      </c>
      <c r="I25" s="52"/>
      <c r="J25" s="58"/>
      <c r="K25" s="57"/>
      <c r="L25" s="57"/>
      <c r="M25" s="57"/>
      <c r="N25" s="57"/>
    </row>
    <row r="26" spans="1:14" ht="30" customHeight="1" x14ac:dyDescent="0.3">
      <c r="A26" s="23" t="s">
        <v>20</v>
      </c>
      <c r="B26" s="25"/>
      <c r="C26" s="84" t="s">
        <v>9</v>
      </c>
      <c r="D26" s="85"/>
      <c r="E26" s="85"/>
      <c r="F26" s="85"/>
      <c r="G26" s="86"/>
      <c r="H26" s="24">
        <f>H25*0.1</f>
        <v>10909090.8675</v>
      </c>
      <c r="I26" s="52"/>
      <c r="J26" s="58"/>
      <c r="K26" s="57"/>
      <c r="L26" s="57"/>
      <c r="M26" s="57"/>
      <c r="N26" s="57"/>
    </row>
    <row r="27" spans="1:14" ht="30" customHeight="1" thickBot="1" x14ac:dyDescent="0.35">
      <c r="A27" s="53" t="s">
        <v>19</v>
      </c>
      <c r="B27" s="54"/>
      <c r="C27" s="81" t="s">
        <v>10</v>
      </c>
      <c r="D27" s="82"/>
      <c r="E27" s="82"/>
      <c r="F27" s="82"/>
      <c r="G27" s="83"/>
      <c r="H27" s="64">
        <f>SUM(H25:H26)</f>
        <v>119999999.54249999</v>
      </c>
      <c r="I27" s="52"/>
      <c r="J27" s="58"/>
      <c r="K27" s="57"/>
      <c r="L27" s="57"/>
      <c r="M27" s="57"/>
      <c r="N27" s="57"/>
    </row>
    <row r="28" spans="1:14" ht="30" customHeight="1" thickBot="1" x14ac:dyDescent="0.35">
      <c r="A28" s="16" t="s">
        <v>7</v>
      </c>
      <c r="B28" s="44"/>
      <c r="C28" s="78" t="s">
        <v>1</v>
      </c>
      <c r="D28" s="79"/>
      <c r="E28" s="79"/>
      <c r="F28" s="79"/>
      <c r="G28" s="80"/>
      <c r="H28" s="51">
        <v>120000000</v>
      </c>
      <c r="I28" s="52"/>
      <c r="J28" s="57"/>
      <c r="K28" s="57"/>
      <c r="L28" s="57"/>
      <c r="M28" s="57"/>
      <c r="N28" s="57"/>
    </row>
    <row r="29" spans="1:14" x14ac:dyDescent="0.3">
      <c r="J29" s="57"/>
      <c r="K29" s="57"/>
      <c r="L29" s="57"/>
      <c r="M29" s="57"/>
      <c r="N29" s="57"/>
    </row>
    <row r="30" spans="1:14" x14ac:dyDescent="0.3">
      <c r="J30" s="57"/>
      <c r="K30" s="57"/>
      <c r="L30" s="57"/>
      <c r="M30" s="57"/>
      <c r="N30" s="57"/>
    </row>
    <row r="31" spans="1:14" x14ac:dyDescent="0.3">
      <c r="J31" s="57"/>
      <c r="K31" s="57"/>
      <c r="L31" s="57"/>
      <c r="M31" s="57"/>
      <c r="N31" s="57"/>
    </row>
    <row r="32" spans="1:14" x14ac:dyDescent="0.3">
      <c r="J32" s="57"/>
      <c r="K32" s="57"/>
      <c r="L32" s="57"/>
      <c r="M32" s="57"/>
      <c r="N32" s="57"/>
    </row>
    <row r="33" spans="4:4" x14ac:dyDescent="0.3">
      <c r="D33" s="72"/>
    </row>
  </sheetData>
  <mergeCells count="23">
    <mergeCell ref="A16:A21"/>
    <mergeCell ref="B17:C20"/>
    <mergeCell ref="A9:A15"/>
    <mergeCell ref="B9:C9"/>
    <mergeCell ref="B15:C15"/>
    <mergeCell ref="A1:H1"/>
    <mergeCell ref="F2:H2"/>
    <mergeCell ref="F4:H4"/>
    <mergeCell ref="F7:G7"/>
    <mergeCell ref="B8:G8"/>
    <mergeCell ref="B10:C13"/>
    <mergeCell ref="B14:C14"/>
    <mergeCell ref="C28:G28"/>
    <mergeCell ref="C27:G27"/>
    <mergeCell ref="C26:G26"/>
    <mergeCell ref="C25:G25"/>
    <mergeCell ref="C24:G24"/>
    <mergeCell ref="C23:G23"/>
    <mergeCell ref="C22:G22"/>
    <mergeCell ref="B16:C16"/>
    <mergeCell ref="D21:G21"/>
    <mergeCell ref="D15:G15"/>
    <mergeCell ref="B21:C21"/>
  </mergeCells>
  <phoneticPr fontId="10" type="noConversion"/>
  <printOptions horizontalCentered="1"/>
  <pageMargins left="0.23597222566604614" right="0.23597222566604614" top="0.74750000238418579" bottom="0.74750000238418579" header="0.31486111879348755" footer="0.31486111879348755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금액산출내역서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서은희</dc:creator>
  <cp:lastModifiedBy>USER</cp:lastModifiedBy>
  <cp:revision>7</cp:revision>
  <cp:lastPrinted>2021-09-27T00:47:17Z</cp:lastPrinted>
  <dcterms:created xsi:type="dcterms:W3CDTF">2013-06-10T05:56:40Z</dcterms:created>
  <dcterms:modified xsi:type="dcterms:W3CDTF">2021-11-04T02:32:41Z</dcterms:modified>
  <cp:version>1100.0100.01</cp:version>
</cp:coreProperties>
</file>